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<sst xmlns="http://schemas.openxmlformats.org/spreadsheetml/2006/main" count="179" uniqueCount="82">
  <si>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</si>
  <si>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</si>
  <si>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</si>
  <si>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</si>
  <si>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</si>
  <si>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</si>
  <si>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</si>
  <si>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</si>
  <si>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</si>
  <si>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</si>
  <si>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</si>
  <si>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</si>
  <si>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</si>
  <si>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</si>
  <si>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</si>
  <si>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</si>
  <si>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</si>
  <si>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</si>
  <si>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</si>
  <si>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</si>
  <si>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</si>
  <si>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</si>
  <si>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</si>
  <si>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</si>
  <si>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</si>
  <si>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</si>
  <si>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</si>
  <si>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</si>
  <si>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</si>
  <si>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</si>
  <si>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</si>
  <si>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</si>
  <si>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</si>
  <si>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</si>
  <si>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</si>
  <si>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</si>
  <si>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</si>
  <si>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</si>
  <si>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</si>
  <si>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</si>
  <si>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</si>
  <si>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</si>
  <si>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</si>
  <si>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</si>
  <si>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</si>
  <si>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</si>
  <si>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</si>
  <si>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</si>
  <si>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</si>
  <si>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</si>
  <si>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</si>
  <si>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01.04.2019</t>
    </r>
  </si>
  <si>
    <t xml:space="preserve">VALOARE  CONTRACT , din care: </t>
  </si>
  <si>
    <t>TRIM. II 2019</t>
  </si>
  <si>
    <t>lei</t>
  </si>
  <si>
    <t>APRILIE</t>
  </si>
  <si>
    <t>MAI</t>
  </si>
  <si>
    <t>IUNIE</t>
  </si>
  <si>
    <t>2=3+4+5</t>
  </si>
  <si>
    <t>SITUATIA PRIVIND VALOARE CONTRACT - SERVICII PARACLIN. DE RADIOLOGIE SI IMAGISTICA MEDICALA  PENTRU TRIM. II 2019</t>
  </si>
  <si>
    <t>SITUATIA PRIVIND VALOARE CONTRACT - SERVICII PARACLINICE DE LABORATOR  PENTRU TRIM. II 2019</t>
  </si>
  <si>
    <t>SITUATIA PRIVIND VALOAREA DE CONTRACT - SERVICII PARACLINICE ANATOMIE PATOLOGICA  PENTRU Trim. II 2019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</si>
  <si>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299,395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</si>
  <si>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21,1337647 lei</t>
    </r>
  </si>
  <si>
    <t>valoarea unui punct pentru criteriul disponibilitate =  40,00 lei</t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</si>
  <si>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18,7656380</t>
    </r>
    <r>
      <rPr>
        <sz val="11"/>
        <color theme="1"/>
        <rFont val="Calibri"/>
        <family val="2"/>
      </rPr>
      <t xml:space="preserve"> lei</t>
    </r>
  </si>
  <si>
    <t>punctajului pentru resurse umane din data de 05.03.2019.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</si>
  <si>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243,2275779</t>
    </r>
    <r>
      <rPr>
        <sz val="11"/>
        <color theme="1"/>
        <rFont val="Calibri"/>
        <family val="2"/>
      </rPr>
      <t xml:space="preserve"> lei</t>
    </r>
  </si>
  <si>
    <t>urmare a diminuarii punctajului pentru resurse umane din data de 08.03.2019.</t>
  </si>
  <si>
    <t>punctajului pentru resurse umane din data de 04.03.2019.</t>
  </si>
  <si>
    <t xml:space="preserve">de evaluare a resurselor si pentru criteriul de calitate, la numarul total de puncte, a fost diminuata in luna aprilie 2019 cu suma de 79,47 lei rezultata ca urmare </t>
  </si>
  <si>
    <t>a diminuarii punctajului pentru resurse umane din data de 15.03.2019.</t>
  </si>
  <si>
    <r>
      <t xml:space="preserve">* NOTA 2: </t>
    </r>
    <r>
      <rPr>
        <sz val="10"/>
        <rFont val="Arial"/>
        <family val="2"/>
      </rPr>
      <t>La pozitia 8 - SC SAGA SRL Alba Iulia, valoarea contractului din Trim. II 2019 de 108.142,98 lei rezultata din aplicarea valorii punctului pentru criteriul</t>
    </r>
  </si>
  <si>
    <t xml:space="preserve">de evaluare a resurselor si pentru criteriul de calitate, la numarul total de puncte, a fost diminuata in luna aprilie 2019 cu suma de 39,97 lei ca urmare a diminuarii </t>
  </si>
  <si>
    <r>
      <t xml:space="preserve">* NOTA 1: </t>
    </r>
    <r>
      <rPr>
        <sz val="10"/>
        <rFont val="Arial"/>
        <family val="2"/>
      </rPr>
      <t xml:space="preserve">La pozitia 6 - SC MEDISOL SRL Alba Iulia, valoarea contractului din Trim. II 2019 de 221.143,58 lei rezultata din aplicarea valorii punctului pentru criteriul </t>
    </r>
  </si>
  <si>
    <r>
      <t xml:space="preserve">* NOTA 3: </t>
    </r>
    <r>
      <rPr>
        <sz val="10"/>
        <rFont val="Arial"/>
        <family val="2"/>
      </rPr>
      <t>La pozitia 12 - Spitalul Judetean de Urgenta Alba Iulia, valoarea contractului din Trim. II 2019 de 173.642,77 lei rezultata din aplicarea valorii punctului</t>
    </r>
  </si>
  <si>
    <t>pentru criteriul de evaluare a resurselor si pentru criteriul de calitate, la numarul total de puncte, a fost diminuata in luna aprilie 2019 cu suma de 270,23 lei ca</t>
  </si>
  <si>
    <r>
      <t xml:space="preserve">* NOTA: </t>
    </r>
    <r>
      <rPr>
        <sz val="10"/>
        <rFont val="Arial"/>
        <family val="2"/>
      </rPr>
      <t>La pozitia 4 - Spitalul Judetean de Urgenta Alba Iulia, valoarea contractului din Trim. II 2019 de 303.572,34 lei rezultata din aplicarea valorii punctului</t>
    </r>
  </si>
  <si>
    <t>pentru criteriul de evaluare a resurselor la numarul total de puncte, a fost diminuata in luna aprilie 2019 cu suma de 1.949,33 lei ca urmare a diminuarii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</si>
  <si>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100,009657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</si>
  <si>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251,677076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</si>
  <si>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48,409418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</si>
</sst>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62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171" fontId="12" fillId="0" borderId="0" xfId="42" applyFont="1" applyFill="1" applyBorder="1" applyAlignment="1">
      <alignment horizontal="center" vertical="center"/>
    </xf>
    <xf numFmtId="171" fontId="8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4" fontId="48" fillId="0" borderId="0" xfId="0" applyNumberFormat="1" applyFont="1" applyBorder="1" applyAlignment="1">
      <alignment horizontal="right" vertical="center"/>
    </xf>
    <xf numFmtId="4" fontId="49" fillId="0" borderId="27" xfId="0" applyNumberFormat="1" applyFont="1" applyBorder="1" applyAlignment="1">
      <alignment horizontal="right" vertical="center" wrapText="1"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2" fillId="33" borderId="29" xfId="55" applyNumberFormat="1" applyFont="1" applyFill="1" applyBorder="1" applyAlignment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2" fillId="33" borderId="32" xfId="55" applyNumberFormat="1" applyFont="1" applyFill="1" applyBorder="1" applyAlignment="1">
      <alignment horizontal="left" vertical="center" wrapText="1"/>
      <protection/>
    </xf>
    <xf numFmtId="1" fontId="9" fillId="0" borderId="27" xfId="57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2" fillId="33" borderId="33" xfId="55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48" fillId="0" borderId="34" xfId="0" applyFont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35" xfId="56" applyNumberFormat="1" applyFont="1" applyFill="1" applyBorder="1" applyAlignment="1">
      <alignment horizontal="center" vertical="center" wrapText="1"/>
      <protection/>
    </xf>
    <xf numFmtId="4" fontId="8" fillId="0" borderId="36" xfId="56" applyNumberFormat="1" applyFont="1" applyFill="1" applyBorder="1" applyAlignment="1">
      <alignment horizontal="center" vertical="center" wrapText="1"/>
      <protection/>
    </xf>
    <xf numFmtId="4" fontId="8" fillId="0" borderId="37" xfId="56" applyNumberFormat="1" applyFont="1" applyFill="1" applyBorder="1" applyAlignment="1">
      <alignment horizontal="center" vertical="center"/>
      <protection/>
    </xf>
    <xf numFmtId="4" fontId="8" fillId="0" borderId="31" xfId="56" applyNumberFormat="1" applyFont="1" applyFill="1" applyBorder="1" applyAlignment="1">
      <alignment horizontal="center" vertical="center"/>
      <protection/>
    </xf>
    <xf numFmtId="4" fontId="48" fillId="0" borderId="38" xfId="0" applyNumberFormat="1" applyFont="1" applyBorder="1" applyAlignment="1">
      <alignment horizontal="right" vertical="center"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2" fillId="33" borderId="29" xfId="55" applyNumberFormat="1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39" xfId="57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8" fillId="0" borderId="41" xfId="57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1" fontId="12" fillId="0" borderId="29" xfId="57" applyNumberFormat="1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center" vertical="center"/>
      <protection/>
    </xf>
    <xf numFmtId="1" fontId="12" fillId="0" borderId="33" xfId="57" applyNumberFormat="1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43" xfId="56" applyFont="1" applyFill="1" applyBorder="1" applyAlignment="1">
      <alignment horizontal="center" vertical="center" wrapText="1"/>
      <protection/>
    </xf>
    <xf numFmtId="0" fontId="8" fillId="0" borderId="44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5" xfId="56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46" xfId="56" applyNumberFormat="1" applyFont="1" applyFill="1" applyBorder="1" applyAlignment="1">
      <alignment horizontal="center" vertical="center"/>
      <protection/>
    </xf>
    <xf numFmtId="4" fontId="8" fillId="0" borderId="47" xfId="56" applyNumberFormat="1" applyFont="1" applyFill="1" applyBorder="1" applyAlignment="1">
      <alignment horizontal="center" vertical="center"/>
      <protection/>
    </xf>
    <xf numFmtId="0" fontId="2" fillId="33" borderId="27" xfId="55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/>
    </xf>
    <xf numFmtId="4" fontId="8" fillId="0" borderId="0" xfId="56" applyNumberFormat="1" applyFont="1" applyFill="1" applyAlignment="1">
      <alignment horizontal="right" vertical="center"/>
      <protection/>
    </xf>
    <xf numFmtId="0" fontId="48" fillId="0" borderId="49" xfId="0" applyFont="1" applyBorder="1" applyAlignment="1">
      <alignment horizontal="center" vertical="center" wrapText="1"/>
    </xf>
    <xf numFmtId="0" fontId="8" fillId="0" borderId="50" xfId="56" applyFont="1" applyFill="1" applyBorder="1" applyAlignment="1">
      <alignment horizontal="center" vertical="center" wrapText="1"/>
      <protection/>
    </xf>
    <xf numFmtId="0" fontId="8" fillId="0" borderId="51" xfId="56" applyFont="1" applyFill="1" applyBorder="1" applyAlignment="1">
      <alignment horizontal="center" vertical="center" wrapText="1"/>
      <protection/>
    </xf>
    <xf numFmtId="0" fontId="48" fillId="0" borderId="48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 wrapText="1"/>
    </xf>
    <xf numFmtId="0" fontId="8" fillId="0" borderId="53" xfId="5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54" xfId="0" applyBorder="1" applyAlignment="1">
      <alignment/>
    </xf>
    <xf numFmtId="0" fontId="0" fillId="0" borderId="38" xfId="0" applyBorder="1" applyAlignment="1">
      <alignment/>
    </xf>
    <xf numFmtId="1" fontId="9" fillId="0" borderId="53" xfId="55" applyNumberFormat="1" applyFont="1" applyFill="1" applyBorder="1" applyAlignment="1">
      <alignment horizontal="center" vertical="center" wrapText="1"/>
      <protection/>
    </xf>
    <xf numFmtId="0" fontId="48" fillId="0" borderId="48" xfId="0" applyFont="1" applyBorder="1" applyAlignment="1">
      <alignment horizontal="center" vertical="center" wrapText="1"/>
    </xf>
    <xf numFmtId="1" fontId="9" fillId="0" borderId="36" xfId="57" applyNumberFormat="1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1" fontId="9" fillId="0" borderId="36" xfId="55" applyNumberFormat="1" applyFont="1" applyFill="1" applyBorder="1" applyAlignment="1">
      <alignment horizontal="center" vertical="center" wrapText="1"/>
      <protection/>
    </xf>
    <xf numFmtId="4" fontId="49" fillId="0" borderId="7" xfId="0" applyNumberFormat="1" applyFont="1" applyBorder="1" applyAlignment="1">
      <alignment horizontal="right" vertical="center" wrapText="1"/>
    </xf>
    <xf numFmtId="4" fontId="49" fillId="0" borderId="5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5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6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4" fontId="49" fillId="0" borderId="47" xfId="0" applyNumberFormat="1" applyFont="1" applyBorder="1" applyAlignment="1">
      <alignment horizontal="right" vertical="center" wrapText="1"/>
    </xf>
    <xf numFmtId="4" fontId="49" fillId="0" borderId="59" xfId="0" applyNumberFormat="1" applyFont="1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4" fontId="49" fillId="0" borderId="61" xfId="0" applyNumberFormat="1" applyFont="1" applyBorder="1" applyAlignment="1">
      <alignment horizontal="right" vertical="center" wrapText="1"/>
    </xf>
    <xf numFmtId="4" fontId="49" fillId="0" borderId="18" xfId="0" applyNumberFormat="1" applyFont="1" applyBorder="1" applyAlignment="1">
      <alignment horizontal="right" vertical="center" wrapText="1"/>
    </xf>
    <xf numFmtId="4" fontId="49" fillId="0" borderId="35" xfId="0" applyNumberFormat="1" applyFont="1" applyBorder="1" applyAlignment="1">
      <alignment horizontal="right" vertical="center" wrapText="1"/>
    </xf>
    <xf numFmtId="4" fontId="49" fillId="0" borderId="19" xfId="0" applyNumberFormat="1" applyFont="1" applyBorder="1" applyAlignment="1">
      <alignment horizontal="right" vertical="center" wrapText="1"/>
    </xf>
    <xf numFmtId="4" fontId="49" fillId="0" borderId="6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4" fontId="49" fillId="0" borderId="30" xfId="0" applyNumberFormat="1" applyFont="1" applyBorder="1" applyAlignment="1">
      <alignment horizontal="right" vertical="center" wrapText="1"/>
    </xf>
    <xf numFmtId="4" fontId="49" fillId="0" borderId="16" xfId="0" applyNumberFormat="1" applyFont="1" applyBorder="1" applyAlignment="1">
      <alignment horizontal="right" vertical="center" wrapText="1"/>
    </xf>
    <xf numFmtId="4" fontId="49" fillId="0" borderId="20" xfId="0" applyNumberFormat="1" applyFont="1" applyBorder="1" applyAlignment="1">
      <alignment horizontal="right" vertical="center" wrapText="1"/>
    </xf>
    <xf numFmtId="0" fontId="8" fillId="0" borderId="54" xfId="56" applyFont="1" applyFill="1" applyBorder="1" applyAlignment="1">
      <alignment horizontal="center" vertical="center"/>
      <protection/>
    </xf>
    <xf numFmtId="4" fontId="48" fillId="0" borderId="63" xfId="0" applyNumberFormat="1" applyFont="1" applyBorder="1" applyAlignment="1">
      <alignment horizontal="right" vertical="center"/>
    </xf>
    <xf numFmtId="0" fontId="8" fillId="0" borderId="36" xfId="56" applyFont="1" applyFill="1" applyBorder="1" applyAlignment="1">
      <alignment vertical="center" wrapText="1"/>
      <protection/>
    </xf>
    <xf numFmtId="0" fontId="0" fillId="0" borderId="55" xfId="0" applyBorder="1" applyAlignment="1">
      <alignment vertical="center"/>
    </xf>
    <xf numFmtId="4" fontId="49" fillId="0" borderId="36" xfId="0" applyNumberFormat="1" applyFont="1" applyBorder="1" applyAlignment="1">
      <alignment horizontal="right" vertical="center" wrapText="1"/>
    </xf>
    <xf numFmtId="4" fontId="49" fillId="0" borderId="21" xfId="0" applyNumberFormat="1" applyFont="1" applyBorder="1" applyAlignment="1">
      <alignment horizontal="right" vertical="center" wrapText="1"/>
    </xf>
    <xf numFmtId="1" fontId="9" fillId="0" borderId="21" xfId="55" applyNumberFormat="1" applyFont="1" applyFill="1" applyBorder="1" applyAlignment="1">
      <alignment horizontal="center" vertical="center" wrapText="1"/>
      <protection/>
    </xf>
    <xf numFmtId="1" fontId="9" fillId="0" borderId="27" xfId="55" applyNumberFormat="1" applyFont="1" applyFill="1" applyBorder="1" applyAlignment="1">
      <alignment horizontal="center" vertical="center" wrapText="1"/>
      <protection/>
    </xf>
    <xf numFmtId="0" fontId="48" fillId="0" borderId="6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4" fontId="49" fillId="0" borderId="59" xfId="0" applyNumberFormat="1" applyFont="1" applyBorder="1" applyAlignment="1">
      <alignment horizontal="right" vertical="center" wrapText="1"/>
    </xf>
    <xf numFmtId="4" fontId="49" fillId="0" borderId="56" xfId="0" applyNumberFormat="1" applyFont="1" applyBorder="1" applyAlignment="1">
      <alignment horizontal="right" vertical="center" wrapText="1"/>
    </xf>
    <xf numFmtId="4" fontId="49" fillId="0" borderId="62" xfId="0" applyNumberFormat="1" applyFont="1" applyBorder="1" applyAlignment="1">
      <alignment horizontal="right" vertical="center" wrapText="1"/>
    </xf>
    <xf numFmtId="4" fontId="48" fillId="0" borderId="36" xfId="0" applyNumberFormat="1" applyFont="1" applyBorder="1" applyAlignment="1">
      <alignment horizontal="right" vertical="center"/>
    </xf>
    <xf numFmtId="4" fontId="48" fillId="0" borderId="21" xfId="0" applyNumberFormat="1" applyFont="1" applyBorder="1" applyAlignment="1">
      <alignment horizontal="right" vertical="center"/>
    </xf>
    <xf numFmtId="4" fontId="48" fillId="0" borderId="27" xfId="0" applyNumberFormat="1" applyFont="1" applyBorder="1" applyAlignment="1">
      <alignment horizontal="right" vertical="center"/>
    </xf>
    <xf numFmtId="4" fontId="49" fillId="0" borderId="36" xfId="0" applyNumberFormat="1" applyFont="1" applyBorder="1" applyAlignment="1">
      <alignment horizontal="right" vertical="center"/>
    </xf>
    <xf numFmtId="4" fontId="49" fillId="0" borderId="21" xfId="0" applyNumberFormat="1" applyFont="1" applyBorder="1" applyAlignment="1">
      <alignment horizontal="right" vertical="center"/>
    </xf>
    <xf numFmtId="4" fontId="49" fillId="0" borderId="27" xfId="0" applyNumberFormat="1" applyFont="1" applyBorder="1" applyAlignment="1">
      <alignment horizontal="right" vertical="center"/>
    </xf>
    <xf numFmtId="0" fontId="0" fillId="0" borderId="57" xfId="0" applyBorder="1" applyAlignment="1">
      <alignment horizontal="left" vertical="center" wrapText="1"/>
    </xf>
    <xf numFmtId="0" fontId="0" fillId="0" borderId="63" xfId="0" applyBorder="1" applyAlignment="1">
      <alignment vertical="center"/>
    </xf>
    <xf numFmtId="4" fontId="48" fillId="0" borderId="54" xfId="0" applyNumberFormat="1" applyFont="1" applyBorder="1" applyAlignment="1">
      <alignment horizontal="right" vertical="center"/>
    </xf>
    <xf numFmtId="0" fontId="8" fillId="0" borderId="36" xfId="56" applyFont="1" applyFill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8" fillId="0" borderId="36" xfId="56" applyFont="1" applyFill="1" applyBorder="1" applyAlignment="1">
      <alignment horizontal="center" vertical="center" wrapText="1"/>
      <protection/>
    </xf>
    <xf numFmtId="0" fontId="8" fillId="0" borderId="36" xfId="57" applyFont="1" applyFill="1" applyBorder="1" applyAlignment="1">
      <alignment horizontal="center" vertical="center" wrapText="1"/>
      <protection/>
    </xf>
    <xf numFmtId="4" fontId="49" fillId="0" borderId="40" xfId="0" applyNumberFormat="1" applyFont="1" applyBorder="1" applyAlignment="1">
      <alignment horizontal="right" vertical="center" wrapText="1"/>
    </xf>
    <xf numFmtId="4" fontId="49" fillId="0" borderId="65" xfId="0" applyNumberFormat="1" applyFont="1" applyBorder="1" applyAlignment="1">
      <alignment horizontal="right" vertical="center" wrapText="1"/>
    </xf>
    <xf numFmtId="4" fontId="49" fillId="0" borderId="66" xfId="0" applyNumberFormat="1" applyFont="1" applyBorder="1" applyAlignment="1">
      <alignment horizontal="right" vertical="center" wrapText="1"/>
    </xf>
    <xf numFmtId="4" fontId="48" fillId="0" borderId="36" xfId="0" applyNumberFormat="1" applyFont="1" applyBorder="1" applyAlignment="1">
      <alignment horizontal="right" vertical="center"/>
    </xf>
    <xf numFmtId="4" fontId="48" fillId="0" borderId="55" xfId="0" applyNumberFormat="1" applyFont="1" applyBorder="1" applyAlignment="1">
      <alignment horizontal="right" vertical="center"/>
    </xf>
    <xf numFmtId="4" fontId="48" fillId="0" borderId="53" xfId="0" applyNumberFormat="1" applyFont="1" applyFill="1" applyBorder="1" applyAlignment="1">
      <alignment horizontal="right" vertical="center" wrapText="1"/>
    </xf>
    <xf numFmtId="4" fontId="48" fillId="0" borderId="34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0" fontId="8" fillId="0" borderId="50" xfId="56" applyFont="1" applyFill="1" applyBorder="1" applyAlignment="1">
      <alignment horizontal="center" vertical="center" wrapText="1"/>
      <protection/>
    </xf>
    <xf numFmtId="0" fontId="2" fillId="33" borderId="32" xfId="55" applyNumberFormat="1" applyFont="1" applyFill="1" applyBorder="1" applyAlignment="1">
      <alignment horizontal="left" vertical="center" wrapText="1"/>
      <protection/>
    </xf>
    <xf numFmtId="0" fontId="0" fillId="0" borderId="60" xfId="0" applyBorder="1" applyAlignment="1">
      <alignment horizontal="left" vertical="center" wrapText="1"/>
    </xf>
    <xf numFmtId="0" fontId="8" fillId="0" borderId="53" xfId="56" applyFont="1" applyFill="1" applyBorder="1" applyAlignment="1">
      <alignment horizontal="center" vertical="center" wrapText="1"/>
      <protection/>
    </xf>
    <xf numFmtId="0" fontId="8" fillId="0" borderId="67" xfId="56" applyFont="1" applyFill="1" applyBorder="1" applyAlignment="1">
      <alignment horizontal="center" vertical="center" wrapText="1"/>
      <protection/>
    </xf>
    <xf numFmtId="0" fontId="8" fillId="0" borderId="53" xfId="5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8" fillId="0" borderId="54" xfId="57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8" fillId="0" borderId="0" xfId="56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4" fontId="48" fillId="0" borderId="68" xfId="0" applyNumberFormat="1" applyFont="1" applyFill="1" applyBorder="1" applyAlignment="1">
      <alignment horizontal="right" vertical="center" wrapText="1"/>
    </xf>
    <xf numFmtId="4" fontId="48" fillId="0" borderId="69" xfId="0" applyNumberFormat="1" applyFont="1" applyFill="1" applyBorder="1" applyAlignment="1">
      <alignment horizontal="right" vertical="center" wrapText="1"/>
    </xf>
    <xf numFmtId="4" fontId="48" fillId="0" borderId="70" xfId="0" applyNumberFormat="1" applyFont="1" applyFill="1" applyBorder="1" applyAlignment="1">
      <alignment horizontal="right" vertical="center" wrapText="1"/>
    </xf>
    <xf numFmtId="4" fontId="48" fillId="0" borderId="71" xfId="0" applyNumberFormat="1" applyFont="1" applyFill="1" applyBorder="1" applyAlignment="1">
      <alignment horizontal="right" vertical="center" wrapText="1"/>
    </xf>
    <xf numFmtId="4" fontId="48" fillId="0" borderId="51" xfId="0" applyNumberFormat="1" applyFont="1" applyFill="1" applyBorder="1" applyAlignment="1">
      <alignment horizontal="right" vertical="center" wrapText="1"/>
    </xf>
    <xf numFmtId="4" fontId="48" fillId="0" borderId="72" xfId="0" applyNumberFormat="1" applyFont="1" applyFill="1" applyBorder="1" applyAlignment="1">
      <alignment horizontal="right" vertical="center" wrapText="1"/>
    </xf>
    <xf numFmtId="0" fontId="46" fillId="0" borderId="70" xfId="0" applyFont="1" applyFill="1" applyBorder="1" applyAlignment="1">
      <alignment horizontal="right" vertical="center" wrapText="1"/>
    </xf>
    <xf numFmtId="0" fontId="46" fillId="0" borderId="71" xfId="0" applyFont="1" applyFill="1" applyBorder="1" applyAlignment="1">
      <alignment horizontal="right" vertical="center" wrapText="1"/>
    </xf>
    <xf numFmtId="4" fontId="48" fillId="0" borderId="64" xfId="0" applyNumberFormat="1" applyFont="1" applyFill="1" applyBorder="1" applyAlignment="1">
      <alignment horizontal="right" vertical="center" wrapText="1"/>
    </xf>
    <xf numFmtId="4" fontId="48" fillId="0" borderId="49" xfId="0" applyNumberFormat="1" applyFont="1" applyFill="1" applyBorder="1" applyAlignment="1">
      <alignment horizontal="right" vertical="center" wrapText="1"/>
    </xf>
    <xf numFmtId="4" fontId="48" fillId="0" borderId="50" xfId="0" applyNumberFormat="1" applyFont="1" applyFill="1" applyBorder="1" applyAlignment="1">
      <alignment horizontal="right" vertical="center" wrapText="1"/>
    </xf>
    <xf numFmtId="4" fontId="48" fillId="0" borderId="73" xfId="0" applyNumberFormat="1" applyFont="1" applyFill="1" applyBorder="1" applyAlignment="1">
      <alignment horizontal="right" vertical="center" wrapText="1"/>
    </xf>
    <xf numFmtId="4" fontId="48" fillId="0" borderId="54" xfId="0" applyNumberFormat="1" applyFont="1" applyFill="1" applyBorder="1" applyAlignment="1">
      <alignment horizontal="right" vertical="center" wrapText="1"/>
    </xf>
    <xf numFmtId="4" fontId="48" fillId="0" borderId="38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D34" sqref="D34:E34"/>
    </sheetView>
  </sheetViews>
  <sheetFormatPr defaultColWidth="9.140625" defaultRowHeight="15"/>
  <cols>
    <col min="1" max="1" width="5.28125" style="0" customWidth="1"/>
    <col min="2" max="2" width="35.00390625" style="0" customWidth="1"/>
    <col min="3" max="3" width="21.421875" style="0" customWidth="1"/>
    <col min="4" max="4" width="11.421875" style="0" customWidth="1"/>
    <col min="5" max="5" width="12.7109375" style="0" customWidth="1"/>
    <col min="6" max="6" width="14.57421875" style="0" customWidth="1"/>
    <col min="7" max="7" width="23.281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29" t="s">
        <v>44</v>
      </c>
      <c r="B3" s="129"/>
      <c r="C3" s="129"/>
      <c r="D3" s="129"/>
      <c r="E3" s="129"/>
      <c r="F3" s="129"/>
      <c r="G3" s="129"/>
      <c r="H3" s="129"/>
    </row>
    <row r="4" spans="1:8" ht="18" customHeight="1">
      <c r="A4" s="129" t="s">
        <v>51</v>
      </c>
      <c r="B4" s="129"/>
      <c r="C4" s="129"/>
      <c r="D4" s="129"/>
      <c r="E4" s="129"/>
      <c r="F4" s="129"/>
      <c r="G4" s="129"/>
      <c r="H4" s="129"/>
    </row>
    <row r="5" spans="1:8" ht="12" customHeight="1" thickBot="1">
      <c r="A5" s="130"/>
      <c r="B5" s="130"/>
      <c r="C5" s="37"/>
      <c r="D5" s="37"/>
      <c r="E5" s="37"/>
      <c r="F5" s="37"/>
      <c r="G5" s="37"/>
      <c r="H5" s="38"/>
    </row>
    <row r="6" spans="1:9" ht="42.75" customHeight="1">
      <c r="A6" s="76" t="s">
        <v>29</v>
      </c>
      <c r="B6" s="77" t="s">
        <v>1</v>
      </c>
      <c r="C6" s="131" t="s">
        <v>10</v>
      </c>
      <c r="D6" s="131"/>
      <c r="E6" s="131"/>
      <c r="F6" s="131"/>
      <c r="G6" s="131" t="s">
        <v>11</v>
      </c>
      <c r="H6" s="132"/>
      <c r="I6" s="29"/>
    </row>
    <row r="7" spans="1:9" ht="118.5" customHeight="1">
      <c r="A7" s="78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79" t="s">
        <v>13</v>
      </c>
      <c r="I7" s="30"/>
    </row>
    <row r="8" spans="1:9" s="33" customFormat="1" ht="12.75">
      <c r="A8" s="71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0">
        <v>7</v>
      </c>
      <c r="I8" s="32"/>
    </row>
    <row r="9" spans="1:9" s="33" customFormat="1" ht="12.75">
      <c r="A9" s="72">
        <v>1</v>
      </c>
      <c r="B9" s="58" t="s">
        <v>32</v>
      </c>
      <c r="C9" s="69">
        <v>172</v>
      </c>
      <c r="D9" s="69">
        <v>24</v>
      </c>
      <c r="E9" s="69">
        <v>99.02</v>
      </c>
      <c r="F9" s="43">
        <f aca="true" t="shared" si="0" ref="F9:F22">C9+D9+E9</f>
        <v>295.02</v>
      </c>
      <c r="G9" s="67">
        <v>125</v>
      </c>
      <c r="H9" s="91">
        <v>483</v>
      </c>
      <c r="I9" s="32"/>
    </row>
    <row r="10" spans="1:9" s="33" customFormat="1" ht="12.75">
      <c r="A10" s="72">
        <v>2</v>
      </c>
      <c r="B10" s="58" t="s">
        <v>33</v>
      </c>
      <c r="C10" s="69">
        <v>344</v>
      </c>
      <c r="D10" s="69">
        <v>24</v>
      </c>
      <c r="E10" s="69">
        <v>98.34</v>
      </c>
      <c r="F10" s="43">
        <f t="shared" si="0"/>
        <v>466.34000000000003</v>
      </c>
      <c r="G10" s="67">
        <v>93</v>
      </c>
      <c r="H10" s="91">
        <v>724</v>
      </c>
      <c r="I10" s="32"/>
    </row>
    <row r="11" spans="1:9" s="33" customFormat="1" ht="12.75">
      <c r="A11" s="72">
        <v>3</v>
      </c>
      <c r="B11" s="58" t="s">
        <v>34</v>
      </c>
      <c r="C11" s="69">
        <v>401</v>
      </c>
      <c r="D11" s="69">
        <v>24</v>
      </c>
      <c r="E11" s="69">
        <v>107.77</v>
      </c>
      <c r="F11" s="43">
        <f t="shared" si="0"/>
        <v>532.77</v>
      </c>
      <c r="G11" s="67">
        <v>148</v>
      </c>
      <c r="H11" s="91">
        <v>629</v>
      </c>
      <c r="I11" s="32"/>
    </row>
    <row r="12" spans="1:9" s="33" customFormat="1" ht="12.75">
      <c r="A12" s="72">
        <v>4</v>
      </c>
      <c r="B12" s="58" t="s">
        <v>35</v>
      </c>
      <c r="C12" s="69">
        <v>218</v>
      </c>
      <c r="D12" s="69">
        <v>13</v>
      </c>
      <c r="E12" s="69">
        <v>83.35</v>
      </c>
      <c r="F12" s="43">
        <f t="shared" si="0"/>
        <v>314.35</v>
      </c>
      <c r="G12" s="67">
        <v>122</v>
      </c>
      <c r="H12" s="91">
        <v>606</v>
      </c>
      <c r="I12" s="32"/>
    </row>
    <row r="13" spans="1:9" s="33" customFormat="1" ht="12.75">
      <c r="A13" s="72">
        <v>5</v>
      </c>
      <c r="B13" s="58" t="s">
        <v>36</v>
      </c>
      <c r="C13" s="69">
        <v>459.6</v>
      </c>
      <c r="D13" s="69">
        <v>24</v>
      </c>
      <c r="E13" s="69">
        <v>95.52</v>
      </c>
      <c r="F13" s="43">
        <f t="shared" si="0"/>
        <v>579.12</v>
      </c>
      <c r="G13" s="67">
        <v>140</v>
      </c>
      <c r="H13" s="91">
        <v>584</v>
      </c>
      <c r="I13" s="32"/>
    </row>
    <row r="14" spans="1:9" s="33" customFormat="1" ht="12.75">
      <c r="A14" s="72">
        <v>6</v>
      </c>
      <c r="B14" s="58" t="s">
        <v>37</v>
      </c>
      <c r="C14" s="69">
        <v>368.8</v>
      </c>
      <c r="D14" s="69">
        <v>12</v>
      </c>
      <c r="E14" s="69">
        <v>76.74</v>
      </c>
      <c r="F14" s="43">
        <f t="shared" si="0"/>
        <v>457.54</v>
      </c>
      <c r="G14" s="67">
        <v>99</v>
      </c>
      <c r="H14" s="91">
        <v>600</v>
      </c>
      <c r="I14" s="32"/>
    </row>
    <row r="15" spans="1:9" s="33" customFormat="1" ht="15.75" customHeight="1">
      <c r="A15" s="72">
        <v>7</v>
      </c>
      <c r="B15" s="58" t="s">
        <v>38</v>
      </c>
      <c r="C15" s="69">
        <v>691.08</v>
      </c>
      <c r="D15" s="69">
        <v>19</v>
      </c>
      <c r="E15" s="69">
        <v>130.34</v>
      </c>
      <c r="F15" s="43">
        <f t="shared" si="0"/>
        <v>840.4200000000001</v>
      </c>
      <c r="G15" s="67">
        <v>141</v>
      </c>
      <c r="H15" s="91">
        <v>1107</v>
      </c>
      <c r="I15" s="32"/>
    </row>
    <row r="16" spans="1:9" s="33" customFormat="1" ht="12.75">
      <c r="A16" s="72">
        <v>8</v>
      </c>
      <c r="B16" s="58" t="s">
        <v>39</v>
      </c>
      <c r="C16" s="69">
        <v>539.3</v>
      </c>
      <c r="D16" s="69">
        <v>21</v>
      </c>
      <c r="E16" s="69">
        <v>86.4</v>
      </c>
      <c r="F16" s="43">
        <f t="shared" si="0"/>
        <v>646.6999999999999</v>
      </c>
      <c r="G16" s="67">
        <v>95</v>
      </c>
      <c r="H16" s="91">
        <v>404</v>
      </c>
      <c r="I16" s="32"/>
    </row>
    <row r="17" spans="1:9" ht="15">
      <c r="A17" s="72">
        <v>9</v>
      </c>
      <c r="B17" s="58" t="s">
        <v>16</v>
      </c>
      <c r="C17" s="69">
        <v>431.2</v>
      </c>
      <c r="D17" s="69">
        <v>15</v>
      </c>
      <c r="E17" s="69">
        <v>155</v>
      </c>
      <c r="F17" s="43">
        <f t="shared" si="0"/>
        <v>601.2</v>
      </c>
      <c r="G17" s="67">
        <v>97</v>
      </c>
      <c r="H17" s="91">
        <v>397.5</v>
      </c>
      <c r="I17" s="34"/>
    </row>
    <row r="18" spans="1:9" ht="15">
      <c r="A18" s="72">
        <v>10</v>
      </c>
      <c r="B18" s="58" t="s">
        <v>17</v>
      </c>
      <c r="C18" s="69">
        <v>277.52</v>
      </c>
      <c r="D18" s="69">
        <v>15</v>
      </c>
      <c r="E18" s="69">
        <v>156</v>
      </c>
      <c r="F18" s="43">
        <f t="shared" si="0"/>
        <v>448.52</v>
      </c>
      <c r="G18" s="67">
        <v>106</v>
      </c>
      <c r="H18" s="91">
        <v>416</v>
      </c>
      <c r="I18" s="34"/>
    </row>
    <row r="19" spans="1:9" ht="15">
      <c r="A19" s="72">
        <v>11</v>
      </c>
      <c r="B19" s="58" t="s">
        <v>18</v>
      </c>
      <c r="C19" s="67">
        <v>464.84</v>
      </c>
      <c r="D19" s="67">
        <v>15</v>
      </c>
      <c r="E19" s="67">
        <v>233</v>
      </c>
      <c r="F19" s="43">
        <f t="shared" si="0"/>
        <v>712.8399999999999</v>
      </c>
      <c r="G19" s="67">
        <v>110</v>
      </c>
      <c r="H19" s="91">
        <v>974</v>
      </c>
      <c r="I19" s="34"/>
    </row>
    <row r="20" spans="1:9" ht="20.25" customHeight="1">
      <c r="A20" s="72">
        <v>12</v>
      </c>
      <c r="B20" s="15" t="s">
        <v>19</v>
      </c>
      <c r="C20" s="67">
        <v>694.2</v>
      </c>
      <c r="D20" s="67">
        <v>19</v>
      </c>
      <c r="E20" s="67">
        <v>384</v>
      </c>
      <c r="F20" s="43">
        <f t="shared" si="0"/>
        <v>1097.2</v>
      </c>
      <c r="G20" s="67">
        <v>147</v>
      </c>
      <c r="H20" s="91">
        <v>556</v>
      </c>
      <c r="I20" s="34"/>
    </row>
    <row r="21" spans="1:9" ht="15">
      <c r="A21" s="72">
        <v>13</v>
      </c>
      <c r="B21" s="58" t="s">
        <v>40</v>
      </c>
      <c r="C21" s="67">
        <v>619</v>
      </c>
      <c r="D21" s="67">
        <v>24</v>
      </c>
      <c r="E21" s="67">
        <v>207.2</v>
      </c>
      <c r="F21" s="43">
        <f t="shared" si="0"/>
        <v>850.2</v>
      </c>
      <c r="G21" s="67">
        <v>149</v>
      </c>
      <c r="H21" s="91">
        <v>636.5</v>
      </c>
      <c r="I21" s="34"/>
    </row>
    <row r="22" spans="1:9" ht="16.5" customHeight="1">
      <c r="A22" s="72">
        <v>14</v>
      </c>
      <c r="B22" s="15" t="s">
        <v>41</v>
      </c>
      <c r="C22" s="68">
        <v>488.5</v>
      </c>
      <c r="D22" s="68">
        <v>24</v>
      </c>
      <c r="E22" s="68">
        <v>95.78</v>
      </c>
      <c r="F22" s="43">
        <f t="shared" si="0"/>
        <v>608.28</v>
      </c>
      <c r="G22" s="68">
        <v>107</v>
      </c>
      <c r="H22" s="92">
        <v>612</v>
      </c>
      <c r="I22" s="34"/>
    </row>
    <row r="23" spans="1:9" s="28" customFormat="1" ht="13.5" thickBot="1">
      <c r="A23" s="73" t="s">
        <v>28</v>
      </c>
      <c r="B23" s="90" t="s">
        <v>7</v>
      </c>
      <c r="C23" s="93">
        <f aca="true" t="shared" si="1" ref="C23:H23">SUM(C9:C22)</f>
        <v>6169.039999999999</v>
      </c>
      <c r="D23" s="93">
        <f t="shared" si="1"/>
        <v>273</v>
      </c>
      <c r="E23" s="93">
        <f t="shared" si="1"/>
        <v>2008.46</v>
      </c>
      <c r="F23" s="93">
        <f t="shared" si="1"/>
        <v>8450.5</v>
      </c>
      <c r="G23" s="93">
        <f t="shared" si="1"/>
        <v>1679</v>
      </c>
      <c r="H23" s="94">
        <f t="shared" si="1"/>
        <v>8729</v>
      </c>
      <c r="I23" s="41"/>
    </row>
    <row r="24" spans="1:9" s="28" customFormat="1" ht="106.5" customHeight="1" thickBot="1">
      <c r="A24" s="39"/>
      <c r="B24" s="39"/>
      <c r="C24" s="133" t="s">
        <v>79</v>
      </c>
      <c r="D24" s="134"/>
      <c r="E24" s="134"/>
      <c r="F24" s="135"/>
      <c r="G24" s="95" t="s">
        <v>80</v>
      </c>
      <c r="H24" s="96" t="s">
        <v>81</v>
      </c>
      <c r="I24" s="40"/>
    </row>
    <row r="25" spans="1:9" s="28" customFormat="1" ht="48.75" customHeight="1">
      <c r="A25" s="39"/>
      <c r="B25" s="39"/>
      <c r="C25" s="60"/>
      <c r="D25" s="61"/>
      <c r="E25" s="61"/>
      <c r="F25" s="61"/>
      <c r="G25" s="60"/>
      <c r="H25" s="60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21.75" customHeight="1">
      <c r="A27" s="19"/>
      <c r="B27" s="19"/>
      <c r="C27" s="20"/>
      <c r="D27" s="20"/>
      <c r="E27" s="20"/>
      <c r="F27" s="20"/>
      <c r="G27" s="20"/>
      <c r="H27" s="20"/>
    </row>
    <row r="28" spans="1:8" ht="15.75">
      <c r="A28" s="63" t="s">
        <v>60</v>
      </c>
      <c r="B28" s="19"/>
      <c r="C28" s="20"/>
      <c r="D28" s="21"/>
      <c r="E28" s="20"/>
      <c r="F28" s="20"/>
      <c r="G28" s="20"/>
      <c r="H28" s="20"/>
    </row>
    <row r="29" spans="1:8" ht="15.75" thickBot="1">
      <c r="A29" s="22"/>
      <c r="B29" s="22"/>
      <c r="C29" s="23"/>
      <c r="D29" s="23"/>
      <c r="E29" s="23"/>
      <c r="F29" s="23"/>
      <c r="G29" s="23"/>
      <c r="H29" s="166" t="s">
        <v>54</v>
      </c>
    </row>
    <row r="30" spans="1:9" ht="24.75" customHeight="1">
      <c r="A30" s="168" t="s">
        <v>29</v>
      </c>
      <c r="B30" s="172" t="s">
        <v>1</v>
      </c>
      <c r="C30" s="173"/>
      <c r="D30" s="170" t="s">
        <v>52</v>
      </c>
      <c r="E30" s="165"/>
      <c r="F30" s="165"/>
      <c r="G30" s="165"/>
      <c r="H30" s="173"/>
      <c r="I30" s="100"/>
    </row>
    <row r="31" spans="1:9" ht="28.5" customHeight="1" thickBot="1">
      <c r="A31" s="169"/>
      <c r="B31" s="174"/>
      <c r="C31" s="175"/>
      <c r="D31" s="171" t="s">
        <v>53</v>
      </c>
      <c r="E31" s="167"/>
      <c r="F31" s="209" t="s">
        <v>55</v>
      </c>
      <c r="G31" s="211" t="s">
        <v>56</v>
      </c>
      <c r="H31" s="210" t="s">
        <v>57</v>
      </c>
      <c r="I31" s="101"/>
    </row>
    <row r="32" spans="1:9" s="33" customFormat="1" ht="15" customHeight="1" thickBot="1">
      <c r="A32" s="176">
        <v>0</v>
      </c>
      <c r="B32" s="178">
        <v>1</v>
      </c>
      <c r="C32" s="179"/>
      <c r="D32" s="177" t="s">
        <v>58</v>
      </c>
      <c r="E32" s="128"/>
      <c r="F32" s="180">
        <v>3</v>
      </c>
      <c r="G32" s="208">
        <v>4</v>
      </c>
      <c r="H32" s="207">
        <v>5</v>
      </c>
      <c r="I32" s="102"/>
    </row>
    <row r="33" spans="1:10" s="33" customFormat="1" ht="12.75" customHeight="1">
      <c r="A33" s="113">
        <v>1</v>
      </c>
      <c r="B33" s="125" t="s">
        <v>32</v>
      </c>
      <c r="C33" s="184"/>
      <c r="D33" s="233">
        <f>F33+G33+H33</f>
        <v>84346.23</v>
      </c>
      <c r="E33" s="234"/>
      <c r="F33" s="192">
        <v>28500</v>
      </c>
      <c r="G33" s="193">
        <v>28500</v>
      </c>
      <c r="H33" s="194">
        <v>27346.23</v>
      </c>
      <c r="I33" s="103"/>
      <c r="J33" s="52"/>
    </row>
    <row r="34" spans="1:10" s="33" customFormat="1" ht="12.75" customHeight="1">
      <c r="A34" s="72">
        <v>2</v>
      </c>
      <c r="B34" s="118" t="s">
        <v>33</v>
      </c>
      <c r="C34" s="185"/>
      <c r="D34" s="248">
        <f>F34+G34+H34</f>
        <v>105092.89</v>
      </c>
      <c r="E34" s="249"/>
      <c r="F34" s="189">
        <v>35500</v>
      </c>
      <c r="G34" s="181">
        <v>35500</v>
      </c>
      <c r="H34" s="195">
        <v>34092.89</v>
      </c>
      <c r="I34" s="103"/>
      <c r="J34" s="52"/>
    </row>
    <row r="35" spans="1:10" s="33" customFormat="1" ht="12.75" customHeight="1">
      <c r="A35" s="72">
        <v>3</v>
      </c>
      <c r="B35" s="118" t="s">
        <v>34</v>
      </c>
      <c r="C35" s="185"/>
      <c r="D35" s="248">
        <f>F35+G35+H35</f>
        <v>120979.87</v>
      </c>
      <c r="E35" s="249"/>
      <c r="F35" s="189">
        <v>40400</v>
      </c>
      <c r="G35" s="181">
        <v>40400</v>
      </c>
      <c r="H35" s="195">
        <v>40179.87</v>
      </c>
      <c r="I35" s="103"/>
      <c r="J35" s="52"/>
    </row>
    <row r="36" spans="1:10" s="33" customFormat="1" ht="12.75" customHeight="1">
      <c r="A36" s="72">
        <v>4</v>
      </c>
      <c r="B36" s="118" t="s">
        <v>35</v>
      </c>
      <c r="C36" s="185"/>
      <c r="D36" s="250">
        <f>F36+G36+H36</f>
        <v>91478.75</v>
      </c>
      <c r="E36" s="251"/>
      <c r="F36" s="189">
        <v>30500</v>
      </c>
      <c r="G36" s="181">
        <v>30500</v>
      </c>
      <c r="H36" s="195">
        <v>30478.75</v>
      </c>
      <c r="I36" s="103"/>
      <c r="J36" s="52"/>
    </row>
    <row r="37" spans="1:10" s="33" customFormat="1" ht="12.75" customHeight="1">
      <c r="A37" s="72">
        <v>5</v>
      </c>
      <c r="B37" s="118" t="s">
        <v>36</v>
      </c>
      <c r="C37" s="185"/>
      <c r="D37" s="252">
        <f>F37+G37+H37</f>
        <v>221103.61</v>
      </c>
      <c r="E37" s="253"/>
      <c r="F37" s="190">
        <v>73960.03</v>
      </c>
      <c r="G37" s="182">
        <v>74000</v>
      </c>
      <c r="H37" s="196">
        <v>73143.58</v>
      </c>
      <c r="I37" s="127"/>
      <c r="J37" s="52"/>
    </row>
    <row r="38" spans="1:10" ht="15">
      <c r="A38" s="72">
        <v>6</v>
      </c>
      <c r="B38" s="122" t="s">
        <v>37</v>
      </c>
      <c r="C38" s="186"/>
      <c r="D38" s="254"/>
      <c r="E38" s="255"/>
      <c r="F38" s="191"/>
      <c r="G38" s="183"/>
      <c r="H38" s="197"/>
      <c r="I38" s="126"/>
      <c r="J38" s="52"/>
    </row>
    <row r="39" spans="1:10" ht="16.5" customHeight="1">
      <c r="A39" s="72">
        <v>7</v>
      </c>
      <c r="B39" s="118" t="s">
        <v>50</v>
      </c>
      <c r="C39" s="185"/>
      <c r="D39" s="248">
        <f aca="true" t="shared" si="2" ref="D39:D46">F39+G39+H39</f>
        <v>173125.82</v>
      </c>
      <c r="E39" s="249"/>
      <c r="F39" s="189">
        <v>58000</v>
      </c>
      <c r="G39" s="181">
        <v>58000</v>
      </c>
      <c r="H39" s="195">
        <v>57125.82</v>
      </c>
      <c r="I39" s="103"/>
      <c r="J39" s="52"/>
    </row>
    <row r="40" spans="1:10" ht="15">
      <c r="A40" s="72">
        <v>8</v>
      </c>
      <c r="B40" s="118" t="s">
        <v>39</v>
      </c>
      <c r="C40" s="185"/>
      <c r="D40" s="248">
        <f t="shared" si="2"/>
        <v>108063.51000000001</v>
      </c>
      <c r="E40" s="249"/>
      <c r="F40" s="189">
        <v>36420.53</v>
      </c>
      <c r="G40" s="181">
        <v>36500</v>
      </c>
      <c r="H40" s="195">
        <v>35142.98</v>
      </c>
      <c r="I40" s="103"/>
      <c r="J40" s="52"/>
    </row>
    <row r="41" spans="1:10" ht="15">
      <c r="A41" s="72">
        <v>9</v>
      </c>
      <c r="B41" s="118" t="s">
        <v>16</v>
      </c>
      <c r="C41" s="185"/>
      <c r="D41" s="248">
        <f t="shared" si="2"/>
        <v>103781.23000000001</v>
      </c>
      <c r="E41" s="249"/>
      <c r="F41" s="189">
        <v>34600</v>
      </c>
      <c r="G41" s="181">
        <v>34600</v>
      </c>
      <c r="H41" s="195">
        <v>34581.23</v>
      </c>
      <c r="I41" s="103"/>
      <c r="J41" s="52"/>
    </row>
    <row r="42" spans="1:10" ht="15">
      <c r="A42" s="72">
        <v>10</v>
      </c>
      <c r="B42" s="118" t="s">
        <v>17</v>
      </c>
      <c r="C42" s="185"/>
      <c r="D42" s="248">
        <f t="shared" si="2"/>
        <v>91672.42</v>
      </c>
      <c r="E42" s="249"/>
      <c r="F42" s="189">
        <v>30600</v>
      </c>
      <c r="G42" s="181">
        <v>30600</v>
      </c>
      <c r="H42" s="195">
        <v>30472.42</v>
      </c>
      <c r="I42" s="103"/>
      <c r="J42" s="52"/>
    </row>
    <row r="43" spans="1:10" ht="15">
      <c r="A43" s="72">
        <v>11</v>
      </c>
      <c r="B43" s="118" t="s">
        <v>18</v>
      </c>
      <c r="C43" s="185"/>
      <c r="D43" s="248">
        <f t="shared" si="2"/>
        <v>146126.13</v>
      </c>
      <c r="E43" s="249"/>
      <c r="F43" s="189">
        <v>48700</v>
      </c>
      <c r="G43" s="181">
        <v>48700</v>
      </c>
      <c r="H43" s="195">
        <v>48726.13</v>
      </c>
      <c r="I43" s="103"/>
      <c r="J43" s="52"/>
    </row>
    <row r="44" spans="1:10" ht="15" customHeight="1">
      <c r="A44" s="72">
        <v>12</v>
      </c>
      <c r="B44" s="118" t="s">
        <v>46</v>
      </c>
      <c r="C44" s="187"/>
      <c r="D44" s="248">
        <f t="shared" si="2"/>
        <v>173372.53999999998</v>
      </c>
      <c r="E44" s="249"/>
      <c r="F44" s="189">
        <v>57729.77</v>
      </c>
      <c r="G44" s="181">
        <v>58000</v>
      </c>
      <c r="H44" s="195">
        <v>57642.77</v>
      </c>
      <c r="I44" s="103"/>
      <c r="J44" s="52"/>
    </row>
    <row r="45" spans="1:10" ht="15.75" customHeight="1">
      <c r="A45" s="72">
        <v>13</v>
      </c>
      <c r="B45" s="118" t="s">
        <v>40</v>
      </c>
      <c r="C45" s="185"/>
      <c r="D45" s="248">
        <f t="shared" si="2"/>
        <v>153340.68</v>
      </c>
      <c r="E45" s="249"/>
      <c r="F45" s="189">
        <v>51500</v>
      </c>
      <c r="G45" s="181">
        <v>51500</v>
      </c>
      <c r="H45" s="195">
        <v>50340.68</v>
      </c>
      <c r="I45" s="103"/>
      <c r="J45" s="52"/>
    </row>
    <row r="46" spans="1:10" ht="16.5" customHeight="1" thickBot="1">
      <c r="A46" s="83">
        <v>14</v>
      </c>
      <c r="B46" s="119" t="s">
        <v>41</v>
      </c>
      <c r="C46" s="188"/>
      <c r="D46" s="256">
        <f t="shared" si="2"/>
        <v>117389.88</v>
      </c>
      <c r="E46" s="257"/>
      <c r="F46" s="198">
        <v>39500</v>
      </c>
      <c r="G46" s="199">
        <v>39500</v>
      </c>
      <c r="H46" s="200">
        <v>38389.88</v>
      </c>
      <c r="I46" s="103"/>
      <c r="J46" s="52"/>
    </row>
    <row r="47" spans="1:9" s="28" customFormat="1" ht="24" customHeight="1" thickBot="1">
      <c r="A47" s="201" t="s">
        <v>28</v>
      </c>
      <c r="B47" s="203" t="s">
        <v>7</v>
      </c>
      <c r="C47" s="204"/>
      <c r="D47" s="202">
        <f>SUM(D33:E46)</f>
        <v>1689873.56</v>
      </c>
      <c r="E47" s="136"/>
      <c r="F47" s="205">
        <f>F33+F34+F35+F36+F37+F39+F40+F41+F42+F43+F44+F45+F46</f>
        <v>565910.3300000001</v>
      </c>
      <c r="G47" s="117">
        <f>G33+G34+G35+G36+G37+G39+G40+G41+G42+G43+G44+G45+G46</f>
        <v>566300</v>
      </c>
      <c r="H47" s="206">
        <f>H33+H34+H35+H36+H37+H39+H40+H41+H42+H43+H44+H45+H46</f>
        <v>557663.23</v>
      </c>
      <c r="I47" s="104"/>
    </row>
    <row r="48" ht="15">
      <c r="I48" s="4"/>
    </row>
    <row r="49" spans="1:2" ht="15">
      <c r="A49" s="39"/>
      <c r="B49" s="245" t="s">
        <v>74</v>
      </c>
    </row>
    <row r="50" spans="1:2" ht="15">
      <c r="A50" s="39"/>
      <c r="B50" s="246" t="s">
        <v>73</v>
      </c>
    </row>
    <row r="51" spans="1:2" ht="15">
      <c r="A51" s="39"/>
      <c r="B51" s="247" t="s">
        <v>69</v>
      </c>
    </row>
    <row r="52" ht="15">
      <c r="B52" s="245" t="s">
        <v>72</v>
      </c>
    </row>
    <row r="53" ht="15">
      <c r="B53" s="246" t="s">
        <v>70</v>
      </c>
    </row>
    <row r="54" ht="15">
      <c r="B54" s="247" t="s">
        <v>71</v>
      </c>
    </row>
    <row r="55" ht="15">
      <c r="B55" s="245" t="s">
        <v>75</v>
      </c>
    </row>
    <row r="56" ht="15">
      <c r="B56" s="246" t="s">
        <v>76</v>
      </c>
    </row>
    <row r="57" ht="15">
      <c r="B57" s="247" t="s">
        <v>68</v>
      </c>
    </row>
  </sheetData>
  <sheetProtection/>
  <mergeCells count="45">
    <mergeCell ref="D31:E31"/>
    <mergeCell ref="D30:H30"/>
    <mergeCell ref="G37:G38"/>
    <mergeCell ref="H37:H38"/>
    <mergeCell ref="D45:E45"/>
    <mergeCell ref="D46:E46"/>
    <mergeCell ref="D47:E47"/>
    <mergeCell ref="D39:E39"/>
    <mergeCell ref="D37:E38"/>
    <mergeCell ref="D41:E41"/>
    <mergeCell ref="D42:E42"/>
    <mergeCell ref="D43:E43"/>
    <mergeCell ref="D44:E44"/>
    <mergeCell ref="D40:E40"/>
    <mergeCell ref="D35:E35"/>
    <mergeCell ref="D36:E36"/>
    <mergeCell ref="A3:H3"/>
    <mergeCell ref="A4:H4"/>
    <mergeCell ref="A5:B5"/>
    <mergeCell ref="C6:F6"/>
    <mergeCell ref="G6:H6"/>
    <mergeCell ref="C24:F24"/>
    <mergeCell ref="F37:F38"/>
    <mergeCell ref="I37:I38"/>
    <mergeCell ref="A30:A31"/>
    <mergeCell ref="D32:E32"/>
    <mergeCell ref="D33:E33"/>
    <mergeCell ref="D34:E34"/>
    <mergeCell ref="B30:C31"/>
    <mergeCell ref="B32:C32"/>
    <mergeCell ref="B33:C33"/>
    <mergeCell ref="B34:C34"/>
    <mergeCell ref="B35:C35"/>
    <mergeCell ref="B36:C36"/>
    <mergeCell ref="B37:C37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37">
      <selection activeCell="D38" sqref="D38:E48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4.8515625" style="0" customWidth="1"/>
    <col min="7" max="7" width="26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29" t="s">
        <v>51</v>
      </c>
      <c r="B4" s="129"/>
      <c r="C4" s="129"/>
      <c r="D4" s="129"/>
      <c r="E4" s="129"/>
      <c r="F4" s="129"/>
      <c r="G4" s="129"/>
      <c r="H4" s="129"/>
    </row>
    <row r="5" ht="10.5" customHeight="1" thickBot="1"/>
    <row r="6" spans="1:11" s="26" customFormat="1" ht="27" customHeight="1">
      <c r="A6" s="76" t="s">
        <v>29</v>
      </c>
      <c r="B6" s="77" t="s">
        <v>1</v>
      </c>
      <c r="C6" s="131" t="s">
        <v>2</v>
      </c>
      <c r="D6" s="131"/>
      <c r="E6" s="131"/>
      <c r="F6" s="131"/>
      <c r="G6" s="132" t="s">
        <v>3</v>
      </c>
      <c r="H6" s="152"/>
      <c r="I6" s="25"/>
      <c r="J6" s="25"/>
      <c r="K6" s="25"/>
    </row>
    <row r="7" spans="1:11" s="26" customFormat="1" ht="29.25" customHeight="1">
      <c r="A7" s="78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51"/>
      <c r="H7" s="152"/>
      <c r="I7" s="25"/>
      <c r="J7" s="25"/>
      <c r="K7" s="25"/>
    </row>
    <row r="8" spans="1:11" s="28" customFormat="1" ht="12.75">
      <c r="A8" s="71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0">
        <v>6</v>
      </c>
      <c r="H8" s="41"/>
      <c r="I8" s="27"/>
      <c r="J8" s="27"/>
      <c r="K8" s="27"/>
    </row>
    <row r="9" spans="1:11" s="28" customFormat="1" ht="17.25" customHeight="1">
      <c r="A9" s="71">
        <v>1</v>
      </c>
      <c r="B9" s="47" t="s">
        <v>16</v>
      </c>
      <c r="C9" s="45">
        <v>295.9</v>
      </c>
      <c r="D9" s="45">
        <v>12</v>
      </c>
      <c r="E9" s="45">
        <v>48</v>
      </c>
      <c r="F9" s="97">
        <f aca="true" t="shared" si="0" ref="F9:F19">C9+D9+E9</f>
        <v>355.9</v>
      </c>
      <c r="G9" s="81">
        <v>0</v>
      </c>
      <c r="H9" s="41"/>
      <c r="I9" s="27"/>
      <c r="J9" s="27"/>
      <c r="K9" s="27"/>
    </row>
    <row r="10" spans="1:11" s="28" customFormat="1" ht="15.75" customHeight="1">
      <c r="A10" s="71">
        <v>2</v>
      </c>
      <c r="B10" s="47" t="s">
        <v>17</v>
      </c>
      <c r="C10" s="45">
        <v>77.9</v>
      </c>
      <c r="D10" s="45">
        <v>2</v>
      </c>
      <c r="E10" s="45">
        <v>67</v>
      </c>
      <c r="F10" s="97">
        <f t="shared" si="0"/>
        <v>146.9</v>
      </c>
      <c r="G10" s="81">
        <v>0</v>
      </c>
      <c r="H10" s="41"/>
      <c r="I10" s="27"/>
      <c r="J10" s="27"/>
      <c r="K10" s="27"/>
    </row>
    <row r="11" spans="1:11" s="28" customFormat="1" ht="18" customHeight="1">
      <c r="A11" s="71">
        <v>3</v>
      </c>
      <c r="B11" s="47" t="s">
        <v>18</v>
      </c>
      <c r="C11" s="45">
        <v>274.5</v>
      </c>
      <c r="D11" s="45">
        <v>20</v>
      </c>
      <c r="E11" s="45">
        <v>118</v>
      </c>
      <c r="F11" s="97">
        <f t="shared" si="0"/>
        <v>412.5</v>
      </c>
      <c r="G11" s="81">
        <v>0</v>
      </c>
      <c r="H11" s="41"/>
      <c r="I11" s="27"/>
      <c r="J11" s="27"/>
      <c r="K11" s="27"/>
    </row>
    <row r="12" spans="1:11" s="28" customFormat="1" ht="26.25" customHeight="1">
      <c r="A12" s="71">
        <v>4</v>
      </c>
      <c r="B12" s="47" t="s">
        <v>19</v>
      </c>
      <c r="C12" s="45">
        <v>909.1</v>
      </c>
      <c r="D12" s="45">
        <v>30</v>
      </c>
      <c r="E12" s="45">
        <v>309</v>
      </c>
      <c r="F12" s="97">
        <f t="shared" si="0"/>
        <v>1248.1</v>
      </c>
      <c r="G12" s="81">
        <v>0</v>
      </c>
      <c r="H12" s="41"/>
      <c r="I12" s="27"/>
      <c r="J12" s="27"/>
      <c r="K12" s="27"/>
    </row>
    <row r="13" spans="1:11" s="28" customFormat="1" ht="22.5" customHeight="1">
      <c r="A13" s="72">
        <v>5</v>
      </c>
      <c r="B13" s="15" t="s">
        <v>22</v>
      </c>
      <c r="C13" s="46">
        <v>84.1</v>
      </c>
      <c r="D13" s="46">
        <v>17</v>
      </c>
      <c r="E13" s="46">
        <v>60.17</v>
      </c>
      <c r="F13" s="97">
        <f t="shared" si="0"/>
        <v>161.26999999999998</v>
      </c>
      <c r="G13" s="82">
        <v>0</v>
      </c>
      <c r="H13" s="41"/>
      <c r="I13" s="27"/>
      <c r="J13" s="27"/>
      <c r="K13" s="27"/>
    </row>
    <row r="14" spans="1:11" s="28" customFormat="1" ht="14.25" customHeight="1">
      <c r="A14" s="72">
        <v>6</v>
      </c>
      <c r="B14" s="15" t="s">
        <v>45</v>
      </c>
      <c r="C14" s="46">
        <v>330</v>
      </c>
      <c r="D14" s="46">
        <v>30</v>
      </c>
      <c r="E14" s="46">
        <v>50</v>
      </c>
      <c r="F14" s="97">
        <f t="shared" si="0"/>
        <v>410</v>
      </c>
      <c r="G14" s="82"/>
      <c r="H14" s="41"/>
      <c r="I14" s="27"/>
      <c r="J14" s="27"/>
      <c r="K14" s="27"/>
    </row>
    <row r="15" spans="1:11" s="28" customFormat="1" ht="18" customHeight="1">
      <c r="A15" s="71">
        <v>7</v>
      </c>
      <c r="B15" s="47" t="s">
        <v>20</v>
      </c>
      <c r="C15" s="64">
        <v>14.94</v>
      </c>
      <c r="D15" s="64">
        <v>0</v>
      </c>
      <c r="E15" s="64">
        <v>14.11</v>
      </c>
      <c r="F15" s="98">
        <f>C15+D15+E15</f>
        <v>29.049999999999997</v>
      </c>
      <c r="G15" s="81">
        <v>0</v>
      </c>
      <c r="H15" s="41"/>
      <c r="I15" s="27"/>
      <c r="J15" s="27"/>
      <c r="K15" s="27"/>
    </row>
    <row r="16" spans="1:11" s="28" customFormat="1" ht="18.75" customHeight="1">
      <c r="A16" s="71">
        <v>8</v>
      </c>
      <c r="B16" s="47" t="s">
        <v>26</v>
      </c>
      <c r="C16" s="64">
        <v>4</v>
      </c>
      <c r="D16" s="64">
        <v>0</v>
      </c>
      <c r="E16" s="64">
        <v>4.4</v>
      </c>
      <c r="F16" s="98">
        <f t="shared" si="0"/>
        <v>8.4</v>
      </c>
      <c r="G16" s="81"/>
      <c r="H16" s="41"/>
      <c r="I16" s="27"/>
      <c r="J16" s="27"/>
      <c r="K16" s="27"/>
    </row>
    <row r="17" spans="1:11" s="28" customFormat="1" ht="28.5" customHeight="1">
      <c r="A17" s="71">
        <v>9</v>
      </c>
      <c r="B17" s="47" t="s">
        <v>21</v>
      </c>
      <c r="C17" s="45">
        <v>6.77</v>
      </c>
      <c r="D17" s="64">
        <v>12</v>
      </c>
      <c r="E17" s="45">
        <v>5.01</v>
      </c>
      <c r="F17" s="97">
        <f t="shared" si="0"/>
        <v>23.78</v>
      </c>
      <c r="G17" s="81">
        <v>0</v>
      </c>
      <c r="H17" s="41"/>
      <c r="I17" s="27"/>
      <c r="J17" s="27"/>
      <c r="K17" s="27"/>
    </row>
    <row r="18" spans="1:11" s="28" customFormat="1" ht="21" customHeight="1">
      <c r="A18" s="72">
        <v>10</v>
      </c>
      <c r="B18" s="15" t="s">
        <v>23</v>
      </c>
      <c r="C18" s="46">
        <v>4.26</v>
      </c>
      <c r="D18" s="65">
        <v>2</v>
      </c>
      <c r="E18" s="46">
        <v>3.68</v>
      </c>
      <c r="F18" s="97">
        <f t="shared" si="0"/>
        <v>9.94</v>
      </c>
      <c r="G18" s="82">
        <v>0</v>
      </c>
      <c r="H18" s="41"/>
      <c r="I18" s="27"/>
      <c r="J18" s="27"/>
      <c r="K18" s="27"/>
    </row>
    <row r="19" spans="1:11" ht="27" customHeight="1">
      <c r="A19" s="72">
        <v>11</v>
      </c>
      <c r="B19" s="47" t="s">
        <v>27</v>
      </c>
      <c r="C19" s="65">
        <v>8.42</v>
      </c>
      <c r="D19" s="65">
        <v>0</v>
      </c>
      <c r="E19" s="65">
        <v>4.95</v>
      </c>
      <c r="F19" s="97">
        <f t="shared" si="0"/>
        <v>13.370000000000001</v>
      </c>
      <c r="G19" s="82">
        <v>0</v>
      </c>
      <c r="H19" s="111"/>
      <c r="I19" s="4"/>
      <c r="J19" s="4"/>
      <c r="K19" s="4"/>
    </row>
    <row r="20" spans="1:11" ht="18.75" customHeight="1" thickBot="1">
      <c r="A20" s="83" t="s">
        <v>28</v>
      </c>
      <c r="B20" s="84" t="s">
        <v>7</v>
      </c>
      <c r="C20" s="85">
        <f>SUM(C9:C19)</f>
        <v>2009.89</v>
      </c>
      <c r="D20" s="85">
        <f>SUM(D9:D19)</f>
        <v>125</v>
      </c>
      <c r="E20" s="85">
        <f>SUM(E9:E19)</f>
        <v>684.3199999999999</v>
      </c>
      <c r="F20" s="85">
        <f>SUM(F9:F19)</f>
        <v>2819.21</v>
      </c>
      <c r="G20" s="86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6"/>
      <c r="B21" s="57"/>
      <c r="C21" s="148" t="s">
        <v>67</v>
      </c>
      <c r="D21" s="149"/>
      <c r="E21" s="149"/>
      <c r="F21" s="150"/>
      <c r="G21" s="87" t="s">
        <v>30</v>
      </c>
      <c r="H21" s="44"/>
    </row>
    <row r="22" spans="1:8" s="4" customFormat="1" ht="15" customHeight="1">
      <c r="A22" s="56"/>
      <c r="B22" s="57"/>
      <c r="C22" s="34"/>
      <c r="D22" s="111"/>
      <c r="E22" s="111"/>
      <c r="F22" s="111"/>
      <c r="G22" s="34"/>
      <c r="H22" s="111"/>
    </row>
    <row r="23" spans="1:8" s="4" customFormat="1" ht="12.75" customHeight="1" thickBot="1">
      <c r="A23" s="48"/>
      <c r="B23" s="49"/>
      <c r="C23" s="50"/>
      <c r="D23" s="50"/>
      <c r="E23" s="50"/>
      <c r="F23" s="51"/>
      <c r="G23" s="50"/>
      <c r="H23" s="44"/>
    </row>
    <row r="24" spans="1:8" s="4" customFormat="1" ht="29.25" customHeight="1">
      <c r="A24" s="76" t="s">
        <v>0</v>
      </c>
      <c r="B24" s="77" t="s">
        <v>1</v>
      </c>
      <c r="C24" s="131" t="s">
        <v>2</v>
      </c>
      <c r="D24" s="131"/>
      <c r="E24" s="131"/>
      <c r="F24" s="131"/>
      <c r="G24" s="132" t="s">
        <v>3</v>
      </c>
      <c r="H24" s="44"/>
    </row>
    <row r="25" spans="1:8" s="4" customFormat="1" ht="30.75" customHeight="1">
      <c r="A25" s="78"/>
      <c r="B25" s="10"/>
      <c r="C25" s="11" t="s">
        <v>4</v>
      </c>
      <c r="D25" s="11" t="s">
        <v>5</v>
      </c>
      <c r="E25" s="11" t="s">
        <v>6</v>
      </c>
      <c r="F25" s="11" t="s">
        <v>7</v>
      </c>
      <c r="G25" s="151"/>
      <c r="H25" s="44"/>
    </row>
    <row r="26" spans="1:8" s="4" customFormat="1" ht="15">
      <c r="A26" s="71">
        <v>0</v>
      </c>
      <c r="B26" s="13">
        <v>1</v>
      </c>
      <c r="C26" s="14">
        <v>2</v>
      </c>
      <c r="D26" s="14">
        <v>3</v>
      </c>
      <c r="E26" s="14">
        <v>4</v>
      </c>
      <c r="F26" s="14" t="s">
        <v>8</v>
      </c>
      <c r="G26" s="80">
        <v>6</v>
      </c>
      <c r="H26" s="44"/>
    </row>
    <row r="27" spans="1:11" ht="30" customHeight="1">
      <c r="A27" s="72">
        <v>12</v>
      </c>
      <c r="B27" s="15" t="s">
        <v>24</v>
      </c>
      <c r="C27" s="46">
        <v>133.5</v>
      </c>
      <c r="D27" s="46">
        <v>30</v>
      </c>
      <c r="E27" s="46">
        <v>167.29</v>
      </c>
      <c r="F27" s="97">
        <f>C27+D27+E27</f>
        <v>330.78999999999996</v>
      </c>
      <c r="G27" s="82">
        <v>30</v>
      </c>
      <c r="H27" s="44"/>
      <c r="I27" s="4"/>
      <c r="J27" s="4"/>
      <c r="K27" s="4"/>
    </row>
    <row r="28" spans="1:11" ht="30" customHeight="1">
      <c r="A28" s="72">
        <v>13</v>
      </c>
      <c r="B28" s="15" t="s">
        <v>25</v>
      </c>
      <c r="C28" s="65">
        <v>140</v>
      </c>
      <c r="D28" s="65">
        <v>20</v>
      </c>
      <c r="E28" s="65">
        <v>84.73</v>
      </c>
      <c r="F28" s="98">
        <f>C28+D28+E28</f>
        <v>244.73000000000002</v>
      </c>
      <c r="G28" s="99">
        <v>0</v>
      </c>
      <c r="H28" s="44"/>
      <c r="I28" s="4"/>
      <c r="J28" s="4"/>
      <c r="K28" s="4"/>
    </row>
    <row r="29" spans="1:11" s="28" customFormat="1" ht="13.5" thickBot="1">
      <c r="A29" s="73" t="s">
        <v>28</v>
      </c>
      <c r="B29" s="74" t="s">
        <v>7</v>
      </c>
      <c r="C29" s="88">
        <f>SUM(C27:C28)</f>
        <v>273.5</v>
      </c>
      <c r="D29" s="88">
        <f>SUM(D27:D28)</f>
        <v>50</v>
      </c>
      <c r="E29" s="88">
        <f>SUM(E27:E28)</f>
        <v>252.01999999999998</v>
      </c>
      <c r="F29" s="88">
        <f>SUM(F27:F28)</f>
        <v>575.52</v>
      </c>
      <c r="G29" s="89">
        <f>SUM(G27:G28)</f>
        <v>30</v>
      </c>
      <c r="H29" s="41"/>
      <c r="I29" s="27"/>
      <c r="J29" s="27"/>
      <c r="K29" s="27"/>
    </row>
    <row r="30" spans="1:7" ht="47.25" customHeight="1" thickBot="1">
      <c r="A30" s="56"/>
      <c r="B30" s="57"/>
      <c r="C30" s="148" t="s">
        <v>65</v>
      </c>
      <c r="D30" s="149"/>
      <c r="E30" s="149"/>
      <c r="F30" s="150"/>
      <c r="G30" s="87" t="s">
        <v>64</v>
      </c>
    </row>
    <row r="31" ht="24.75" customHeight="1"/>
    <row r="32" ht="13.5" customHeight="1"/>
    <row r="33" spans="1:9" s="42" customFormat="1" ht="24" customHeight="1">
      <c r="A33" s="63" t="s">
        <v>59</v>
      </c>
      <c r="B33" s="19"/>
      <c r="C33" s="20"/>
      <c r="D33" s="21"/>
      <c r="E33" s="20"/>
      <c r="F33" s="20"/>
      <c r="G33" s="20"/>
      <c r="H33" s="20"/>
      <c r="I33"/>
    </row>
    <row r="34" spans="1:8" ht="15.75" customHeight="1" thickBot="1">
      <c r="A34" s="22"/>
      <c r="B34" s="22"/>
      <c r="C34" s="23"/>
      <c r="D34" s="23"/>
      <c r="E34" s="23"/>
      <c r="F34" s="23"/>
      <c r="G34" s="23"/>
      <c r="H34" s="23"/>
    </row>
    <row r="35" spans="1:9" ht="15" customHeight="1">
      <c r="A35" s="155" t="s">
        <v>29</v>
      </c>
      <c r="B35" s="140" t="s">
        <v>1</v>
      </c>
      <c r="C35" s="141"/>
      <c r="D35" s="170" t="s">
        <v>52</v>
      </c>
      <c r="E35" s="165"/>
      <c r="F35" s="165"/>
      <c r="G35" s="165"/>
      <c r="H35" s="173"/>
      <c r="I35" s="100"/>
    </row>
    <row r="36" spans="1:10" ht="37.5" customHeight="1" thickBot="1">
      <c r="A36" s="156"/>
      <c r="B36" s="157"/>
      <c r="C36" s="143"/>
      <c r="D36" s="171" t="s">
        <v>53</v>
      </c>
      <c r="E36" s="167"/>
      <c r="F36" s="209" t="s">
        <v>55</v>
      </c>
      <c r="G36" s="211" t="s">
        <v>56</v>
      </c>
      <c r="H36" s="210" t="s">
        <v>57</v>
      </c>
      <c r="I36" s="107"/>
      <c r="J36" s="30"/>
    </row>
    <row r="37" spans="1:10" ht="17.25" customHeight="1" thickBot="1">
      <c r="A37" s="105">
        <v>0</v>
      </c>
      <c r="B37" s="123">
        <v>1</v>
      </c>
      <c r="C37" s="124"/>
      <c r="D37" s="177" t="s">
        <v>58</v>
      </c>
      <c r="E37" s="128"/>
      <c r="F37" s="180">
        <v>3</v>
      </c>
      <c r="G37" s="208">
        <v>4</v>
      </c>
      <c r="H37" s="207">
        <v>5</v>
      </c>
      <c r="I37" s="108"/>
      <c r="J37" s="31"/>
    </row>
    <row r="38" spans="1:10" s="33" customFormat="1" ht="20.25" customHeight="1">
      <c r="A38" s="70">
        <v>1</v>
      </c>
      <c r="B38" s="147" t="s">
        <v>16</v>
      </c>
      <c r="C38" s="221"/>
      <c r="D38" s="233">
        <f>F38+G38+H38</f>
        <v>86564.7</v>
      </c>
      <c r="E38" s="234"/>
      <c r="F38" s="192">
        <v>28900</v>
      </c>
      <c r="G38" s="193">
        <v>28900</v>
      </c>
      <c r="H38" s="194">
        <v>28764.7</v>
      </c>
      <c r="I38" s="106"/>
      <c r="J38" s="53"/>
    </row>
    <row r="39" spans="1:10" s="33" customFormat="1" ht="18" customHeight="1">
      <c r="A39" s="71">
        <v>2</v>
      </c>
      <c r="B39" s="144" t="s">
        <v>17</v>
      </c>
      <c r="C39" s="187"/>
      <c r="D39" s="248">
        <f>F39+G39+H39</f>
        <v>35730.13</v>
      </c>
      <c r="E39" s="249"/>
      <c r="F39" s="189">
        <v>11940</v>
      </c>
      <c r="G39" s="181">
        <v>11940</v>
      </c>
      <c r="H39" s="195">
        <v>11850.13</v>
      </c>
      <c r="I39" s="106"/>
      <c r="J39" s="53"/>
    </row>
    <row r="40" spans="1:10" s="33" customFormat="1" ht="18" customHeight="1">
      <c r="A40" s="71">
        <v>3</v>
      </c>
      <c r="B40" s="144" t="s">
        <v>47</v>
      </c>
      <c r="C40" s="187"/>
      <c r="D40" s="248">
        <f>F40+G40+H40</f>
        <v>100331.38</v>
      </c>
      <c r="E40" s="249"/>
      <c r="F40" s="189">
        <v>33500</v>
      </c>
      <c r="G40" s="181">
        <v>33500</v>
      </c>
      <c r="H40" s="195">
        <v>33331.38</v>
      </c>
      <c r="I40" s="106"/>
      <c r="J40" s="53"/>
    </row>
    <row r="41" spans="1:10" s="33" customFormat="1" ht="19.5" customHeight="1">
      <c r="A41" s="71">
        <v>4</v>
      </c>
      <c r="B41" s="144" t="s">
        <v>46</v>
      </c>
      <c r="C41" s="187"/>
      <c r="D41" s="250">
        <f>F41+G41+H41</f>
        <v>301623.01</v>
      </c>
      <c r="E41" s="251"/>
      <c r="F41" s="189">
        <v>99650.67</v>
      </c>
      <c r="G41" s="181">
        <v>101600</v>
      </c>
      <c r="H41" s="195">
        <v>100372.34</v>
      </c>
      <c r="I41" s="106"/>
      <c r="J41" s="53"/>
    </row>
    <row r="42" spans="1:10" s="33" customFormat="1" ht="23.25" customHeight="1">
      <c r="A42" s="72">
        <v>5</v>
      </c>
      <c r="B42" s="137" t="s">
        <v>22</v>
      </c>
      <c r="C42" s="187"/>
      <c r="D42" s="250">
        <f aca="true" t="shared" si="1" ref="D42:D48">F42+G42+H42</f>
        <v>39225.31</v>
      </c>
      <c r="E42" s="251"/>
      <c r="F42" s="189">
        <v>13100</v>
      </c>
      <c r="G42" s="181">
        <v>13100</v>
      </c>
      <c r="H42" s="195">
        <v>13025.31</v>
      </c>
      <c r="I42" s="106"/>
      <c r="J42" s="53"/>
    </row>
    <row r="43" spans="1:10" s="33" customFormat="1" ht="20.25" customHeight="1">
      <c r="A43" s="72">
        <v>6</v>
      </c>
      <c r="B43" s="137" t="s">
        <v>45</v>
      </c>
      <c r="C43" s="187"/>
      <c r="D43" s="250">
        <f t="shared" si="1"/>
        <v>99723.31</v>
      </c>
      <c r="E43" s="251"/>
      <c r="F43" s="189">
        <v>33450</v>
      </c>
      <c r="G43" s="181">
        <v>33450</v>
      </c>
      <c r="H43" s="195">
        <v>32823.31</v>
      </c>
      <c r="I43" s="106"/>
      <c r="J43" s="53"/>
    </row>
    <row r="44" spans="1:10" ht="21" customHeight="1">
      <c r="A44" s="71">
        <v>7</v>
      </c>
      <c r="B44" s="144" t="s">
        <v>20</v>
      </c>
      <c r="C44" s="187"/>
      <c r="D44" s="250">
        <f t="shared" si="1"/>
        <v>7065.76</v>
      </c>
      <c r="E44" s="251"/>
      <c r="F44" s="189">
        <v>2400</v>
      </c>
      <c r="G44" s="181">
        <v>2400</v>
      </c>
      <c r="H44" s="195">
        <v>2265.76</v>
      </c>
      <c r="I44" s="106"/>
      <c r="J44" s="53"/>
    </row>
    <row r="45" spans="1:10" ht="18" customHeight="1">
      <c r="A45" s="71">
        <v>8</v>
      </c>
      <c r="B45" s="144" t="s">
        <v>26</v>
      </c>
      <c r="C45" s="187"/>
      <c r="D45" s="250">
        <f t="shared" si="1"/>
        <v>2043.1100000000001</v>
      </c>
      <c r="E45" s="251"/>
      <c r="F45" s="189">
        <v>720</v>
      </c>
      <c r="G45" s="181">
        <v>720</v>
      </c>
      <c r="H45" s="195">
        <v>603.11</v>
      </c>
      <c r="I45" s="106"/>
      <c r="J45" s="53"/>
    </row>
    <row r="46" spans="1:10" ht="15">
      <c r="A46" s="71">
        <v>9</v>
      </c>
      <c r="B46" s="144" t="s">
        <v>21</v>
      </c>
      <c r="C46" s="187"/>
      <c r="D46" s="250">
        <f t="shared" si="1"/>
        <v>5783.95</v>
      </c>
      <c r="E46" s="251"/>
      <c r="F46" s="189">
        <v>1920</v>
      </c>
      <c r="G46" s="181">
        <v>1920</v>
      </c>
      <c r="H46" s="195">
        <v>1943.95</v>
      </c>
      <c r="I46" s="106"/>
      <c r="J46" s="53"/>
    </row>
    <row r="47" spans="1:10" ht="22.5" customHeight="1">
      <c r="A47" s="72">
        <v>10</v>
      </c>
      <c r="B47" s="137" t="s">
        <v>23</v>
      </c>
      <c r="C47" s="187"/>
      <c r="D47" s="250">
        <f t="shared" si="1"/>
        <v>2417.68</v>
      </c>
      <c r="E47" s="251"/>
      <c r="F47" s="189">
        <v>840</v>
      </c>
      <c r="G47" s="181">
        <v>840</v>
      </c>
      <c r="H47" s="195">
        <v>737.68</v>
      </c>
      <c r="I47" s="106"/>
      <c r="J47" s="53"/>
    </row>
    <row r="48" spans="1:10" ht="19.5" customHeight="1" thickBot="1">
      <c r="A48" s="83">
        <v>11</v>
      </c>
      <c r="B48" s="145" t="s">
        <v>27</v>
      </c>
      <c r="C48" s="188"/>
      <c r="D48" s="260">
        <f t="shared" si="1"/>
        <v>3251.95</v>
      </c>
      <c r="E48" s="261"/>
      <c r="F48" s="212">
        <v>1100</v>
      </c>
      <c r="G48" s="213">
        <v>1100</v>
      </c>
      <c r="H48" s="214">
        <v>1051.95</v>
      </c>
      <c r="I48" s="106"/>
      <c r="J48" s="53"/>
    </row>
    <row r="49" spans="1:10" ht="15.75" thickBot="1">
      <c r="A49" s="112" t="s">
        <v>9</v>
      </c>
      <c r="B49" s="146" t="s">
        <v>7</v>
      </c>
      <c r="C49" s="222"/>
      <c r="D49" s="223">
        <f>D38+D39+D40+D41+D42+D43+D44+D45+D46+D47+D48</f>
        <v>683760.29</v>
      </c>
      <c r="E49" s="136"/>
      <c r="F49" s="218">
        <f>F38+F39+F40+F41+F42+F43+F44+F45+F46+F47+F48</f>
        <v>227520.66999999998</v>
      </c>
      <c r="G49" s="220">
        <f>G38+G39+G40+G41+G42+G43+G44+G45+G46+G47+G48</f>
        <v>229470</v>
      </c>
      <c r="H49" s="219">
        <f>H38+H39+H40+H41+H42+H43+H44+H45+H46+H47+H48</f>
        <v>226769.62</v>
      </c>
      <c r="I49" s="106"/>
      <c r="J49" s="35"/>
    </row>
    <row r="50" spans="1:10" ht="15">
      <c r="A50" s="39"/>
      <c r="B50" s="39"/>
      <c r="C50" s="35"/>
      <c r="D50" s="116"/>
      <c r="E50" s="116"/>
      <c r="F50" s="235"/>
      <c r="G50" s="235"/>
      <c r="H50" s="235"/>
      <c r="I50" s="106"/>
      <c r="J50" s="35"/>
    </row>
    <row r="51" spans="1:10" ht="15">
      <c r="A51" s="39"/>
      <c r="B51" s="245" t="s">
        <v>77</v>
      </c>
      <c r="C51" s="35"/>
      <c r="D51" s="116"/>
      <c r="E51" s="116"/>
      <c r="F51" s="235"/>
      <c r="G51" s="235"/>
      <c r="H51" s="235"/>
      <c r="I51" s="106"/>
      <c r="J51" s="35"/>
    </row>
    <row r="52" spans="1:10" ht="15">
      <c r="A52" s="39"/>
      <c r="B52" s="246" t="s">
        <v>78</v>
      </c>
      <c r="C52" s="35"/>
      <c r="D52" s="116"/>
      <c r="E52" s="116"/>
      <c r="F52" s="235"/>
      <c r="G52" s="235"/>
      <c r="H52" s="235"/>
      <c r="I52" s="106"/>
      <c r="J52" s="35"/>
    </row>
    <row r="53" spans="1:10" ht="15">
      <c r="A53" s="39"/>
      <c r="B53" s="247" t="s">
        <v>66</v>
      </c>
      <c r="C53" s="35"/>
      <c r="D53" s="116"/>
      <c r="E53" s="116"/>
      <c r="F53" s="235"/>
      <c r="G53" s="235"/>
      <c r="H53" s="235"/>
      <c r="I53" s="106"/>
      <c r="J53" s="35"/>
    </row>
    <row r="54" spans="1:10" ht="9.75" customHeight="1" thickBot="1">
      <c r="A54" s="39"/>
      <c r="B54" s="39"/>
      <c r="C54" s="35"/>
      <c r="D54" s="116"/>
      <c r="E54" s="116"/>
      <c r="F54" s="235"/>
      <c r="G54" s="235"/>
      <c r="H54" s="235"/>
      <c r="I54" s="106"/>
      <c r="J54" s="35"/>
    </row>
    <row r="55" spans="1:10" ht="15" customHeight="1">
      <c r="A55" s="239" t="s">
        <v>0</v>
      </c>
      <c r="B55" s="241" t="s">
        <v>1</v>
      </c>
      <c r="C55" s="242"/>
      <c r="D55" s="170" t="s">
        <v>52</v>
      </c>
      <c r="E55" s="165"/>
      <c r="F55" s="165"/>
      <c r="G55" s="165"/>
      <c r="H55" s="173"/>
      <c r="I55" s="100"/>
      <c r="J55" s="35"/>
    </row>
    <row r="56" spans="1:10" ht="39" customHeight="1" thickBot="1">
      <c r="A56" s="240"/>
      <c r="B56" s="243"/>
      <c r="C56" s="244"/>
      <c r="D56" s="171" t="s">
        <v>53</v>
      </c>
      <c r="E56" s="167"/>
      <c r="F56" s="209" t="s">
        <v>55</v>
      </c>
      <c r="G56" s="211" t="s">
        <v>56</v>
      </c>
      <c r="H56" s="210" t="s">
        <v>57</v>
      </c>
      <c r="I56" s="107"/>
      <c r="J56" s="35"/>
    </row>
    <row r="57" spans="1:10" s="4" customFormat="1" ht="17.25" customHeight="1" thickBot="1">
      <c r="A57" s="236">
        <v>0</v>
      </c>
      <c r="B57" s="227">
        <v>1</v>
      </c>
      <c r="C57" s="179"/>
      <c r="D57" s="177" t="s">
        <v>58</v>
      </c>
      <c r="E57" s="128"/>
      <c r="F57" s="180">
        <v>3</v>
      </c>
      <c r="G57" s="208">
        <v>4</v>
      </c>
      <c r="H57" s="207">
        <v>5</v>
      </c>
      <c r="I57" s="108"/>
      <c r="J57" s="35"/>
    </row>
    <row r="58" spans="1:10" ht="24" customHeight="1">
      <c r="A58" s="75">
        <v>12</v>
      </c>
      <c r="B58" s="237" t="s">
        <v>49</v>
      </c>
      <c r="C58" s="238"/>
      <c r="D58" s="258">
        <f>F58+G58+H58</f>
        <v>7407.49</v>
      </c>
      <c r="E58" s="259"/>
      <c r="F58" s="192">
        <v>2700</v>
      </c>
      <c r="G58" s="193">
        <v>2700</v>
      </c>
      <c r="H58" s="194">
        <v>2007.49</v>
      </c>
      <c r="I58" s="106"/>
      <c r="J58" s="54"/>
    </row>
    <row r="59" spans="1:10" ht="24" customHeight="1" thickBot="1">
      <c r="A59" s="83">
        <v>13</v>
      </c>
      <c r="B59" s="138" t="s">
        <v>48</v>
      </c>
      <c r="C59" s="120"/>
      <c r="D59" s="260">
        <f>F59+G59+H59</f>
        <v>4592.51</v>
      </c>
      <c r="E59" s="261"/>
      <c r="F59" s="212">
        <v>1800</v>
      </c>
      <c r="G59" s="213">
        <v>1800</v>
      </c>
      <c r="H59" s="214">
        <v>992.51</v>
      </c>
      <c r="I59" s="106"/>
      <c r="J59" s="54"/>
    </row>
    <row r="60" spans="1:10" s="28" customFormat="1" ht="16.5" customHeight="1" thickBot="1">
      <c r="A60" s="112" t="s">
        <v>28</v>
      </c>
      <c r="B60" s="139" t="s">
        <v>7</v>
      </c>
      <c r="C60" s="121"/>
      <c r="D60" s="223">
        <f>D58+D59</f>
        <v>12000</v>
      </c>
      <c r="E60" s="136"/>
      <c r="F60" s="218">
        <f>F58+F59</f>
        <v>4500</v>
      </c>
      <c r="G60" s="220">
        <f>G58+G59</f>
        <v>4500</v>
      </c>
      <c r="H60" s="219">
        <f>H58+H59</f>
        <v>3000</v>
      </c>
      <c r="I60" s="106"/>
      <c r="J60" s="27"/>
    </row>
    <row r="62" spans="1:9" ht="15">
      <c r="A62" s="114"/>
      <c r="C62" s="66"/>
      <c r="E62" s="66"/>
      <c r="F62" s="66"/>
      <c r="G62" s="66"/>
      <c r="H62" s="66"/>
      <c r="I62" s="66"/>
    </row>
    <row r="63" spans="6:9" ht="15">
      <c r="F63" s="66"/>
      <c r="H63" s="66"/>
      <c r="I63" s="66"/>
    </row>
    <row r="65" ht="15">
      <c r="C65" s="66"/>
    </row>
  </sheetData>
  <sheetProtection/>
  <mergeCells count="50">
    <mergeCell ref="D55:H55"/>
    <mergeCell ref="D56:E56"/>
    <mergeCell ref="D59:E59"/>
    <mergeCell ref="D60:E60"/>
    <mergeCell ref="D49:E49"/>
    <mergeCell ref="D57:E57"/>
    <mergeCell ref="D58:E58"/>
    <mergeCell ref="D42:E42"/>
    <mergeCell ref="D43:E43"/>
    <mergeCell ref="D40:E40"/>
    <mergeCell ref="D41:E41"/>
    <mergeCell ref="D47:E47"/>
    <mergeCell ref="D48:E48"/>
    <mergeCell ref="D44:E44"/>
    <mergeCell ref="D45:E45"/>
    <mergeCell ref="D46:E46"/>
    <mergeCell ref="D37:E37"/>
    <mergeCell ref="B35:C36"/>
    <mergeCell ref="B37:C37"/>
    <mergeCell ref="D38:E38"/>
    <mergeCell ref="D39:E39"/>
    <mergeCell ref="D35:H35"/>
    <mergeCell ref="D36:E36"/>
    <mergeCell ref="A4:H4"/>
    <mergeCell ref="C21:F21"/>
    <mergeCell ref="C6:F6"/>
    <mergeCell ref="G6:G7"/>
    <mergeCell ref="H6:H7"/>
    <mergeCell ref="A55:A56"/>
    <mergeCell ref="G24:G25"/>
    <mergeCell ref="C30:F30"/>
    <mergeCell ref="C24:F24"/>
    <mergeCell ref="A35:A36"/>
    <mergeCell ref="B49:C49"/>
    <mergeCell ref="B38:C38"/>
    <mergeCell ref="B39:C39"/>
    <mergeCell ref="B40:C40"/>
    <mergeCell ref="B41:C41"/>
    <mergeCell ref="B42:C42"/>
    <mergeCell ref="B43:C43"/>
    <mergeCell ref="B58:C58"/>
    <mergeCell ref="B59:C59"/>
    <mergeCell ref="B60:C60"/>
    <mergeCell ref="B55:C56"/>
    <mergeCell ref="B57:C57"/>
    <mergeCell ref="B44:C44"/>
    <mergeCell ref="B45:C45"/>
    <mergeCell ref="B46:C46"/>
    <mergeCell ref="B47:C47"/>
    <mergeCell ref="B48:C4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1.710937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2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58" t="s">
        <v>42</v>
      </c>
      <c r="B3" s="158"/>
      <c r="C3" s="158"/>
      <c r="D3" s="158"/>
      <c r="E3" s="158"/>
      <c r="F3" s="158"/>
      <c r="G3" s="158"/>
      <c r="H3" s="158"/>
    </row>
    <row r="4" spans="1:8" ht="18" customHeight="1">
      <c r="A4" s="129" t="s">
        <v>51</v>
      </c>
      <c r="B4" s="129"/>
      <c r="C4" s="129"/>
      <c r="D4" s="129"/>
      <c r="E4" s="129"/>
      <c r="F4" s="129"/>
      <c r="G4" s="129"/>
      <c r="H4" s="129"/>
    </row>
    <row r="5" spans="1:8" ht="17.25" customHeight="1">
      <c r="A5" s="130"/>
      <c r="B5" s="130"/>
      <c r="C5" s="37"/>
      <c r="D5" s="37"/>
      <c r="E5" s="37"/>
      <c r="F5" s="37"/>
      <c r="G5" s="37"/>
      <c r="H5" s="38"/>
    </row>
    <row r="6" spans="1:9" ht="36" customHeight="1">
      <c r="A6" s="9" t="s">
        <v>29</v>
      </c>
      <c r="B6" s="10" t="s">
        <v>1</v>
      </c>
      <c r="C6" s="159" t="s">
        <v>10</v>
      </c>
      <c r="D6" s="159"/>
      <c r="E6" s="159"/>
      <c r="F6" s="159"/>
      <c r="G6" s="159" t="s">
        <v>11</v>
      </c>
      <c r="H6" s="159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5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28</v>
      </c>
      <c r="B10" s="59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160" t="s">
        <v>63</v>
      </c>
      <c r="D11" s="161"/>
      <c r="E11" s="161"/>
      <c r="F11" s="162"/>
      <c r="G11" s="43" t="s">
        <v>43</v>
      </c>
      <c r="H11" s="43" t="s">
        <v>62</v>
      </c>
      <c r="I11" s="40"/>
    </row>
    <row r="12" spans="1:9" s="28" customFormat="1" ht="11.25" customHeight="1">
      <c r="A12" s="39"/>
      <c r="B12" s="39"/>
      <c r="C12" s="60"/>
      <c r="D12" s="61"/>
      <c r="E12" s="61"/>
      <c r="F12" s="61"/>
      <c r="G12" s="60"/>
      <c r="H12" s="60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3" t="s">
        <v>61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53" t="s">
        <v>0</v>
      </c>
      <c r="B16" s="140" t="s">
        <v>1</v>
      </c>
      <c r="C16" s="141"/>
      <c r="D16" s="170" t="s">
        <v>52</v>
      </c>
      <c r="E16" s="165"/>
      <c r="F16" s="165"/>
      <c r="G16" s="165"/>
      <c r="H16" s="173"/>
      <c r="I16" s="100"/>
    </row>
    <row r="17" spans="1:9" ht="30" customHeight="1" thickBot="1">
      <c r="A17" s="154"/>
      <c r="B17" s="142"/>
      <c r="C17" s="143"/>
      <c r="D17" s="171" t="s">
        <v>53</v>
      </c>
      <c r="E17" s="167"/>
      <c r="F17" s="209" t="s">
        <v>55</v>
      </c>
      <c r="G17" s="211" t="s">
        <v>56</v>
      </c>
      <c r="H17" s="210" t="s">
        <v>57</v>
      </c>
      <c r="I17" s="107"/>
    </row>
    <row r="18" spans="1:9" s="33" customFormat="1" ht="15.75" thickBot="1">
      <c r="A18" s="226">
        <v>0</v>
      </c>
      <c r="B18" s="227">
        <v>1</v>
      </c>
      <c r="C18" s="179"/>
      <c r="D18" s="177" t="s">
        <v>58</v>
      </c>
      <c r="E18" s="128"/>
      <c r="F18" s="180">
        <v>3</v>
      </c>
      <c r="G18" s="208">
        <v>4</v>
      </c>
      <c r="H18" s="207">
        <v>5</v>
      </c>
      <c r="I18" s="108"/>
    </row>
    <row r="19" spans="1:10" ht="15.75" thickBot="1">
      <c r="A19" s="115">
        <v>1</v>
      </c>
      <c r="B19" s="163" t="s">
        <v>19</v>
      </c>
      <c r="C19" s="164"/>
      <c r="D19" s="233">
        <f>F19+G19+H19</f>
        <v>7185.48</v>
      </c>
      <c r="E19" s="234"/>
      <c r="F19" s="228">
        <v>2394</v>
      </c>
      <c r="G19" s="229">
        <v>2394</v>
      </c>
      <c r="H19" s="230">
        <v>2397.48</v>
      </c>
      <c r="I19" s="109"/>
      <c r="J19" s="52"/>
    </row>
    <row r="20" spans="1:9" s="28" customFormat="1" ht="17.25" customHeight="1" thickBot="1">
      <c r="A20" s="201" t="s">
        <v>28</v>
      </c>
      <c r="B20" s="224" t="s">
        <v>7</v>
      </c>
      <c r="C20" s="225"/>
      <c r="D20" s="231">
        <f>SUM(D19:E19)</f>
        <v>7185.48</v>
      </c>
      <c r="E20" s="232"/>
      <c r="F20" s="215">
        <f>F19</f>
        <v>2394</v>
      </c>
      <c r="G20" s="217">
        <f>G19</f>
        <v>2394</v>
      </c>
      <c r="H20" s="216">
        <f>H19</f>
        <v>2397.48</v>
      </c>
      <c r="I20" s="110"/>
    </row>
    <row r="21" ht="15">
      <c r="I21" s="4"/>
    </row>
  </sheetData>
  <sheetProtection/>
  <mergeCells count="16">
    <mergeCell ref="D19:E19"/>
    <mergeCell ref="D20:E20"/>
    <mergeCell ref="B16:C17"/>
    <mergeCell ref="B18:C18"/>
    <mergeCell ref="B19:C19"/>
    <mergeCell ref="B20:C20"/>
    <mergeCell ref="D18:E18"/>
    <mergeCell ref="D16:H16"/>
    <mergeCell ref="D17:E17"/>
    <mergeCell ref="A16:A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2019-04-04T07:26:44Z</cp:lastPrinted>
  <dcterms:created xsi:type="dcterms:W3CDTF">2016-07-27T13:16:10Z</dcterms:created>
  <dcterms:modified xsi:type="dcterms:W3CDTF">2019-04-04T07:26:47Z</dcterms:modified>
  <cp:category/>
  <cp:version/>
  <cp:contentType/>
  <cp:contentStatus/>
</cp:coreProperties>
</file>